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1.xml" ContentType="application/vnd.openxmlformats-officedocument.spreadsheetml.pivotTab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tables/table4.xml" ContentType="application/vnd.openxmlformats-officedocument.spreadsheetml.table+xml"/>
  <Override PartName="/xl/drawings/drawing7.xml" ContentType="application/vnd.openxmlformats-officedocument.drawing+xml"/>
  <Override PartName="/xl/tables/table5.xml" ContentType="application/vnd.openxmlformats-officedocument.spreadsheetml.table+xml"/>
  <Override PartName="/xl/drawings/drawing8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2denare.sharepoint.com/sites/2denareintern/Freigegebene Dokumente/General/12 - Marketing und Akquise/A_2024 - Nach Geschäftsbereichen/3_Finanzen-Controlling/2024_Controlling-Tool/"/>
    </mc:Choice>
  </mc:AlternateContent>
  <xr:revisionPtr revIDLastSave="2994" documentId="8_{2E4E11A8-19A2-4B44-BCC8-5FDC600F465F}" xr6:coauthVersionLast="47" xr6:coauthVersionMax="47" xr10:uidLastSave="{C1D76567-DA17-43AF-9D8C-935FDE7C4006}"/>
  <bookViews>
    <workbookView xWindow="-120" yWindow="-120" windowWidth="38640" windowHeight="21120" xr2:uid="{C5873935-C5BA-4E32-BE05-9E39067FAE18}"/>
  </bookViews>
  <sheets>
    <sheet name="Anleitung+Einstellung" sheetId="14" r:id="rId1"/>
    <sheet name="Aktionsplan" sheetId="2" r:id="rId2"/>
    <sheet name="Maßnahmen" sheetId="1" r:id="rId3"/>
    <sheet name="Bericht" sheetId="15" r:id="rId4"/>
    <sheet name="Analyse" sheetId="13" r:id="rId5"/>
    <sheet name="Werte" sheetId="10" r:id="rId6"/>
    <sheet name="Prämissen" sheetId="3" r:id="rId7"/>
    <sheet name="Hilfswerte" sheetId="6" r:id="rId8"/>
  </sheets>
  <calcPr calcId="191029"/>
  <pivotCaches>
    <pivotCache cacheId="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7" i="14" l="1"/>
  <c r="D75" i="14"/>
  <c r="I1" i="6"/>
  <c r="F1" i="3"/>
  <c r="I1" i="10"/>
  <c r="P2" i="13"/>
  <c r="U1" i="15"/>
  <c r="S1" i="1"/>
  <c r="J1" i="2"/>
  <c r="Q1" i="14"/>
  <c r="B17" i="6" l="1" a="1"/>
  <c r="B17" i="6" s="1"/>
  <c r="A17" i="6" a="1"/>
  <c r="A17" i="6" s="1"/>
  <c r="B11" i="15" l="1" a="1"/>
  <c r="M9" i="15" l="1"/>
  <c r="B11" i="1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<sst xmlns="http://schemas.openxmlformats.org/spreadsheetml/2006/main" count="1403" uniqueCount="194">
  <si>
    <t>Vorlage - Controlling-Tool für einen Haushaltssicherungsprozess kirchlicher Organisationen</t>
  </si>
  <si>
    <r>
      <rPr>
        <b/>
        <sz val="11"/>
        <rFont val="Calibri"/>
        <family val="2"/>
        <scheme val="minor"/>
      </rPr>
      <t>Hinweis:</t>
    </r>
    <r>
      <rPr>
        <sz val="11"/>
        <rFont val="Calibri"/>
        <family val="2"/>
        <scheme val="minor"/>
      </rPr>
      <t xml:space="preserve"> Dies ist eine </t>
    </r>
    <r>
      <rPr>
        <u/>
        <sz val="11"/>
        <rFont val="Calibri"/>
        <family val="2"/>
        <scheme val="minor"/>
      </rPr>
      <t>eingeschränkt nutzbare Version</t>
    </r>
    <r>
      <rPr>
        <sz val="11"/>
        <rFont val="Calibri"/>
        <family val="2"/>
        <scheme val="minor"/>
      </rPr>
      <t xml:space="preserve"> und soll Ihnen als Vorlage dienen ein an Ihre Organisation angepasstes Controlling-Tool zu entwickeln.</t>
    </r>
  </si>
  <si>
    <t xml:space="preserve">Haben Sie Interesse an der Entwicklung und Umsetzung eines Controlling-Konzepts? </t>
  </si>
  <si>
    <t>Kontaktieren Sie uns gerne hier.</t>
  </si>
  <si>
    <t>Einstellungen für das Controlling-Tool</t>
  </si>
  <si>
    <t>Sicht (Bereich)</t>
  </si>
  <si>
    <t>Kirchenleitung</t>
  </si>
  <si>
    <t>Mit welchem "Organisationsbereich" betrachten? Beeinflusst Auswahlmöglichkeiten und Ansichten anderer Tabellenblätter</t>
  </si>
  <si>
    <t>Szenario</t>
  </si>
  <si>
    <t>wahrscheinlich</t>
  </si>
  <si>
    <r>
      <rPr>
        <u/>
        <sz val="11"/>
        <color theme="1"/>
        <rFont val="Calibri"/>
        <family val="2"/>
        <scheme val="minor"/>
      </rPr>
      <t>Nur</t>
    </r>
    <r>
      <rPr>
        <sz val="11"/>
        <color theme="1"/>
        <rFont val="Calibri"/>
        <family val="2"/>
        <scheme val="minor"/>
      </rPr>
      <t xml:space="preserve"> Wirkungen von Maßnahmen kleiner/gleich dieser Eintrittswahrscheinlichkeit werden berücksichtigt</t>
    </r>
  </si>
  <si>
    <t>(z.B. ist "sehr wahrscheinlich" ausgewählt, werden alle Maßnahmen berücksichtigt; bei "unwahrscheinlich" nur diese)</t>
  </si>
  <si>
    <t>Aufbau &amp; Anwendung</t>
  </si>
  <si>
    <t>Aufbau des Tools</t>
  </si>
  <si>
    <t>Anleitung+Einstellung</t>
  </si>
  <si>
    <t>Hier finden Sie wichtige Hinweise zur Tool-Verwendung und können Einstellungen vornehmen</t>
  </si>
  <si>
    <t>Aktionsplan</t>
  </si>
  <si>
    <t>Aufgaben zur Umsetzung/Durchführung des Controllings zwischen den Akteuren vereinbaren und nachverfolgen</t>
  </si>
  <si>
    <t>Maßnahmen</t>
  </si>
  <si>
    <t>Maßnahmen inhaltich und bzgl. ihrer finanziellen Auswirkungen planen</t>
  </si>
  <si>
    <t>Bericht</t>
  </si>
  <si>
    <t>Vordefinierte Berichte zu den Eingaben</t>
  </si>
  <si>
    <t>Analyse</t>
  </si>
  <si>
    <t>Dynamischen Pivot-Tabelle Analysen über alle Eingaben</t>
  </si>
  <si>
    <t>Werte</t>
  </si>
  <si>
    <t>Werte hinterlegen und automatische Berechnung hochrechnen</t>
  </si>
  <si>
    <t>Prämissen</t>
  </si>
  <si>
    <t>Für die Planung notwendigen Prämissen</t>
  </si>
  <si>
    <t>Hilfswerte</t>
  </si>
  <si>
    <t>Hilfswerte, welche den Berechnungen und der Bedienung des Controlling-Tools dienen</t>
  </si>
  <si>
    <t>Anwendung des Tools aus Sicht der Nutzer</t>
  </si>
  <si>
    <t>Bereichs-verantwortliche</t>
  </si>
  <si>
    <t>1. Zu verwendende Sicht und Szenario für das Controlling-Tool auswählen</t>
  </si>
  <si>
    <t>2. Maßnahmen eintragen und beschreiben</t>
  </si>
  <si>
    <t>3. Finanzielle Auswirkungen der Maßnahme abschätzen</t>
  </si>
  <si>
    <t>4. Aktionen mit Controlling vereinbaren und nachverfolgen</t>
  </si>
  <si>
    <t>Controlling</t>
  </si>
  <si>
    <t>Prämissen aktuell halten</t>
  </si>
  <si>
    <t>IST und Plan-Werte für den aktuellen Haushalt eintragen (andere Plan-Werte werden autom. berechnet)</t>
  </si>
  <si>
    <t>Aktionen mit Akteuren vereinbaren und nachverfolgen</t>
  </si>
  <si>
    <t>Nach Bedarf Bericht erstellen</t>
  </si>
  <si>
    <t>Nach Bedarf dynamische Analyse mit Pivot ertellen</t>
  </si>
  <si>
    <t>Generelle Nutzungshinweise</t>
  </si>
  <si>
    <t>Beispiel</t>
  </si>
  <si>
    <t>Auszufüllende Felder sind in hellgrün hinterlegt und umrahmt (andere Felder nur in Absprache mit Controlling-Verantw. ändern)</t>
  </si>
  <si>
    <t>Tabellenblätter  sind teilweise gesperrt, da der Benutzung durch das Controlling vorbehalten</t>
  </si>
  <si>
    <t>Hintergrund</t>
  </si>
  <si>
    <t>Ein Controlling soll die Umsetzung der beschlossenen Maßnahmen des Haushaltssicherungsprozesses sicherstellen.</t>
  </si>
  <si>
    <t>Zweck des Tools</t>
  </si>
  <si>
    <t>Nötige Daten erfassen, analysieren und aufbereiten (u.a. für Berichte)</t>
  </si>
  <si>
    <t>Controlling-Aktivitäten zwischen den beteilgten entlang des Controlling-Prozesses koordinieren.</t>
  </si>
  <si>
    <t>Relevante Begriffe</t>
  </si>
  <si>
    <t>IST</t>
  </si>
  <si>
    <t>Vergangene Werte</t>
  </si>
  <si>
    <t>HH</t>
  </si>
  <si>
    <t>Aktueller Haushalt</t>
  </si>
  <si>
    <t>PLAN</t>
  </si>
  <si>
    <t>Geplante Entwicklung (inkl. Maßnahmen)</t>
  </si>
  <si>
    <t>SOLL</t>
  </si>
  <si>
    <t>Zu erreichende Zielvorgaben (hier bis 2030)</t>
  </si>
  <si>
    <t>WIRD</t>
  </si>
  <si>
    <t>Prognostizierte Entwicklung (ohne Maßnahmen)</t>
  </si>
  <si>
    <t>Zuschussbedarf</t>
  </si>
  <si>
    <t>Finanzielle Mittel mit denen das Bistum die Arbeit bezuschusst</t>
  </si>
  <si>
    <t>Aufwand</t>
  </si>
  <si>
    <t>Nötiger finanzieller Einsatz um eine Leistung zu erstellen (= positiver bzw. gesteigerter Zuschussbedarf)</t>
  </si>
  <si>
    <t>Ertrag</t>
  </si>
  <si>
    <t>Finanzielles Ergebnis einer Leistung (=negativer bzw. reduzierter Zuschussbedarf)</t>
  </si>
  <si>
    <t>Dokumenteninformation</t>
  </si>
  <si>
    <t>Name:</t>
  </si>
  <si>
    <t>Stand:</t>
  </si>
  <si>
    <t xml:space="preserve">Version: </t>
  </si>
  <si>
    <t>Vorlage 1 (keine Vollversion; eingeschränk nutzbar)</t>
  </si>
  <si>
    <t>Autor:</t>
  </si>
  <si>
    <t>Steffen Hesping</t>
  </si>
  <si>
    <t>Senior-Berater</t>
  </si>
  <si>
    <t>2denare GmbH</t>
  </si>
  <si>
    <t>steffen.hesping@2denare.de</t>
  </si>
  <si>
    <t>+49 175 29 11 899</t>
  </si>
  <si>
    <t>Nutzungsrechte:</t>
  </si>
  <si>
    <t>Namensnennung-Keine Bearbeitungen 4.0 International</t>
  </si>
  <si>
    <t>offen</t>
  </si>
  <si>
    <t>tt.mm..jjjj</t>
  </si>
  <si>
    <t>in Bearbeitung</t>
  </si>
  <si>
    <t>erledigt</t>
  </si>
  <si>
    <t>Nr.</t>
  </si>
  <si>
    <t>Aufgabe</t>
  </si>
  <si>
    <t>Zu beantwortende Fragestellung</t>
  </si>
  <si>
    <t>Tabellenblatt in
Planungs-Excel</t>
  </si>
  <si>
    <t>Zuständig</t>
  </si>
  <si>
    <t>Zieldatum</t>
  </si>
  <si>
    <t>Status</t>
  </si>
  <si>
    <t>Kommentar</t>
  </si>
  <si>
    <t>Vollständigkeit und Beschreibung der Maßnahmen überprüfen und ergänzen</t>
  </si>
  <si>
    <t>Sind alle Maßnahmen eingetragen und vollständig beschrieben?</t>
  </si>
  <si>
    <t>Erika Musterfrau</t>
  </si>
  <si>
    <t>Geplante Maßnahmen zur Erreichung des Zielbudgets (Zuschussbedarf)</t>
  </si>
  <si>
    <t>Finanzielle Wirkung der Maßnahmen auf den Zuschussbedarf über die Zeit</t>
  </si>
  <si>
    <t>(Hinweis: Je Wirkung einen Zeileneintrag; d.h. es können mehrere Wirkungen bzw. Zeilen pro Maßnahme sein)</t>
  </si>
  <si>
    <t>Maßnahmen-Nr. auswählen, auf die sich die Wirkung bezieht (Name wird automatisch ausgefüllt)</t>
  </si>
  <si>
    <t>Für welchen Bereich und wann tritt die Wirkung ein?</t>
  </si>
  <si>
    <t>Bedeutet die Wirkung einen veränderten Ertrag oder Aufwand? Welcher Art?</t>
  </si>
  <si>
    <t>Mit welcher Wahrscheinlichkeit realisiert sich die Wirkung?</t>
  </si>
  <si>
    <t>Heutiger Wert ist auf das Jahr der Wirkung (Spalte 'Jahr') hochzurechnen
* Steigerung: positives Vorzeichen (+)
* Senkung: negatives Vorzeichen (-)</t>
  </si>
  <si>
    <t>Was ist der Name der Maßnahme?</t>
  </si>
  <si>
    <t>Für welches Wirkungsfeld gilt die Maßnahme?</t>
  </si>
  <si>
    <t>Was ist Inhalt und Zielsetzung der Maßnahme?</t>
  </si>
  <si>
    <t xml:space="preserve">Wer ist für die Planung und Umsetzung verantwortlich? </t>
  </si>
  <si>
    <t>In welche Status befindet sich die Maßnahme?</t>
  </si>
  <si>
    <t>ID</t>
  </si>
  <si>
    <t>Name</t>
  </si>
  <si>
    <t>Wirkungsfeld</t>
  </si>
  <si>
    <t>Tätigkeitsbereich</t>
  </si>
  <si>
    <t>Jahr</t>
  </si>
  <si>
    <t>Typ</t>
  </si>
  <si>
    <t>Art</t>
  </si>
  <si>
    <t xml:space="preserve"> Wahrscheinlichkeit</t>
  </si>
  <si>
    <t>Vorzeichen</t>
  </si>
  <si>
    <t>Betrag</t>
  </si>
  <si>
    <t>Inhalt</t>
  </si>
  <si>
    <t>Verantwortung</t>
  </si>
  <si>
    <t>Beispiel1</t>
  </si>
  <si>
    <t>Verlagerung in anderes Bürogebäude</t>
  </si>
  <si>
    <t>Leitung</t>
  </si>
  <si>
    <t>Personalaufwand</t>
  </si>
  <si>
    <t>sehr wahrscheinlich</t>
  </si>
  <si>
    <t>Senkung</t>
  </si>
  <si>
    <t>Maßnahme genehmigt</t>
  </si>
  <si>
    <t>Sonstige Erträge</t>
  </si>
  <si>
    <t>Steigerung</t>
  </si>
  <si>
    <t>Beispiel2</t>
  </si>
  <si>
    <t>Umschichtung einer Stabsstelle</t>
  </si>
  <si>
    <t>Maßnahme in Umsetzung</t>
  </si>
  <si>
    <t>eher unwahrscheinlich</t>
  </si>
  <si>
    <t>Sonstige Aufwendungen</t>
  </si>
  <si>
    <t>Zuschussbedarf pro Jahr</t>
  </si>
  <si>
    <t>Abweichungsanalyse</t>
  </si>
  <si>
    <t xml:space="preserve">Entwicklung des Zuschussbedarfs mit Abweichung zum SOLL </t>
  </si>
  <si>
    <t>IST vs. SOLL</t>
  </si>
  <si>
    <t>Haushalt vs. SOLL</t>
  </si>
  <si>
    <t>PLAN vs. SOLL</t>
  </si>
  <si>
    <t>in mEUR, 2022-2030</t>
  </si>
  <si>
    <r>
      <t>r</t>
    </r>
    <r>
      <rPr>
        <sz val="9"/>
        <color theme="1"/>
        <rFont val="Calibri"/>
        <family val="2"/>
        <scheme val="minor"/>
      </rPr>
      <t>SOLL</t>
    </r>
  </si>
  <si>
    <t>(ohne WIRD)</t>
  </si>
  <si>
    <t xml:space="preserve">  IST</t>
  </si>
  <si>
    <t xml:space="preserve">   HH</t>
  </si>
  <si>
    <t>Analyse aller Daten mit Hilfe einer Pivot-Tabelle</t>
  </si>
  <si>
    <t>(vor Verwendung mit Rechtsklick aktualisieren; über Pivot-Funktionen/Einstellungen bearbeiten)</t>
  </si>
  <si>
    <t>Summe von Betrag</t>
  </si>
  <si>
    <t>Spaltenbeschriftungen</t>
  </si>
  <si>
    <t>Zeilenbeschriftungen</t>
  </si>
  <si>
    <t>Gesamtergebnis</t>
  </si>
  <si>
    <t>Daten</t>
  </si>
  <si>
    <t>Abschreibungen</t>
  </si>
  <si>
    <t>Bauunterhalt</t>
  </si>
  <si>
    <t>Personalnebenkosten</t>
  </si>
  <si>
    <t>Sachaufwand</t>
  </si>
  <si>
    <t>Kirchensteuereinnahmen</t>
  </si>
  <si>
    <t>Sonstige betriebliche Erträge</t>
  </si>
  <si>
    <t>Spenden und Kollekten</t>
  </si>
  <si>
    <t>Zuschüsse Dritter</t>
  </si>
  <si>
    <t>Arten</t>
  </si>
  <si>
    <t>Jahre</t>
  </si>
  <si>
    <t>Alle</t>
  </si>
  <si>
    <t>Räte/Gremien</t>
  </si>
  <si>
    <t>n/a</t>
  </si>
  <si>
    <t>Verwaltung</t>
  </si>
  <si>
    <t>Allgemeine Verwaltung</t>
  </si>
  <si>
    <t>Pastoral/Seelsorge</t>
  </si>
  <si>
    <t>Gebäude / Liegenschaften</t>
  </si>
  <si>
    <t>Bildung</t>
  </si>
  <si>
    <t>Kirchengemeinden</t>
  </si>
  <si>
    <t>Umsatzerlöse</t>
  </si>
  <si>
    <t>Soziales</t>
  </si>
  <si>
    <t>Fort- und Weiterbildung</t>
  </si>
  <si>
    <t>Zuschüsse</t>
  </si>
  <si>
    <t>Kategorie</t>
  </si>
  <si>
    <t>Bildungseinrichtungen</t>
  </si>
  <si>
    <t>Schulen</t>
  </si>
  <si>
    <t>Sozialverband</t>
  </si>
  <si>
    <t>Tätigkeitsbereich Filter</t>
  </si>
  <si>
    <t>Wirkungsfeld Filter</t>
  </si>
  <si>
    <t>Lickert</t>
  </si>
  <si>
    <t>Idee vorhanden</t>
  </si>
  <si>
    <t>Nur eine Idee, aber bisher kein konkretes Konzept</t>
  </si>
  <si>
    <t>Konzept erstellt</t>
  </si>
  <si>
    <t>Maßnahme ist in einem Konzept umfassend geplant</t>
  </si>
  <si>
    <t>Alle nötigen Genehmigungen sind eingeholt und Umsetzung kann beginnen</t>
  </si>
  <si>
    <t>unwahrscheinlich</t>
  </si>
  <si>
    <t>Maßnahme wird bereits umgesetzt</t>
  </si>
  <si>
    <t>Maßnahme abgeschlossen</t>
  </si>
  <si>
    <t>Maßnahme ist bereits umgesetzt (ggf. stehen Kosteneffekte noch aus)</t>
  </si>
  <si>
    <t>Maßnahme abgebrochen</t>
  </si>
  <si>
    <t>Maßnahme wurde abgebrochen bzw. verworfen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</si>
</sst>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0.0%"/>
    <numFmt numFmtId="165" formatCode="_-* #,##0.00\ [$€-407]_-;\-* #,##0.00\ [$€-407]_-;_-* &quot;-&quot;??\ [$€-407]_-;_-@_-"/>
    <numFmt numFmtId="166" formatCode="#,##0.00\ &quot;€&quot;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Myriad Pro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Wingdings 3"/>
      <family val="1"/>
      <charset val="2"/>
    </font>
    <font>
      <u/>
      <sz val="11"/>
      <color theme="1"/>
      <name val="Calibri"/>
      <family val="2"/>
      <scheme val="minor"/>
    </font>
    <font>
      <b/>
      <sz val="16"/>
      <color theme="4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sz val="22"/>
      <color theme="0"/>
      <name val="Calibri"/>
      <family val="2"/>
      <scheme val="minor"/>
    </font>
    <font>
      <u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-9.9948118533890809E-2"/>
        <bgColor indexed="64"/>
      </patternFill>
    </fill>
    <fill>
      <patternFill patternType="solid">
        <fgColor theme="1"/>
        <bgColor theme="1"/>
      </patternFill>
    </fill>
    <fill>
      <patternFill patternType="solid">
        <fgColor theme="7" tint="-0.749992370372631"/>
        <bgColor indexed="64"/>
      </patternFill>
    </fill>
    <fill>
      <patternFill patternType="solid">
        <fgColor theme="8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mediumDashed">
        <color indexed="64"/>
      </right>
      <top style="mediumDashed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7" tint="-0.749961851863155"/>
      </left>
      <right style="thin">
        <color theme="7" tint="-0.749961851863155"/>
      </right>
      <top style="thin">
        <color theme="7" tint="-0.749961851863155"/>
      </top>
      <bottom style="thin">
        <color theme="7" tint="-0.749961851863155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0" fontId="6" fillId="0" borderId="0" xfId="2" applyFont="1" applyAlignment="1">
      <alignment horizontal="left" indent="1"/>
    </xf>
    <xf numFmtId="0" fontId="4" fillId="0" borderId="0" xfId="0" applyFont="1"/>
    <xf numFmtId="164" fontId="6" fillId="0" borderId="0" xfId="1" applyNumberFormat="1" applyFont="1"/>
    <xf numFmtId="0" fontId="2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8" fillId="0" borderId="0" xfId="0" applyFont="1"/>
    <xf numFmtId="0" fontId="0" fillId="2" borderId="0" xfId="0" applyFill="1"/>
    <xf numFmtId="0" fontId="3" fillId="2" borderId="0" xfId="0" applyFont="1" applyFill="1"/>
    <xf numFmtId="0" fontId="9" fillId="2" borderId="1" xfId="0" applyFont="1" applyFill="1" applyBorder="1" applyAlignment="1">
      <alignment horizontal="center"/>
    </xf>
    <xf numFmtId="0" fontId="0" fillId="2" borderId="1" xfId="0" applyFill="1" applyBorder="1"/>
    <xf numFmtId="0" fontId="10" fillId="2" borderId="0" xfId="0" applyFont="1" applyFill="1"/>
    <xf numFmtId="0" fontId="11" fillId="2" borderId="0" xfId="0" applyFont="1" applyFill="1"/>
    <xf numFmtId="0" fontId="4" fillId="2" borderId="0" xfId="0" applyFont="1" applyFill="1"/>
    <xf numFmtId="0" fontId="12" fillId="2" borderId="0" xfId="0" applyFont="1" applyFill="1"/>
    <xf numFmtId="0" fontId="13" fillId="2" borderId="0" xfId="5" applyFill="1"/>
    <xf numFmtId="0" fontId="0" fillId="2" borderId="0" xfId="0" applyFill="1" applyAlignment="1">
      <alignment horizontal="left" vertical="center"/>
    </xf>
    <xf numFmtId="0" fontId="0" fillId="0" borderId="0" xfId="0" applyAlignment="1">
      <alignment wrapText="1"/>
    </xf>
    <xf numFmtId="0" fontId="0" fillId="3" borderId="0" xfId="0" applyFill="1"/>
    <xf numFmtId="0" fontId="4" fillId="2" borderId="0" xfId="0" applyFont="1" applyFill="1" applyAlignment="1">
      <alignment horizontal="left" vertical="center"/>
    </xf>
    <xf numFmtId="0" fontId="13" fillId="2" borderId="0" xfId="5" applyFill="1" applyAlignment="1">
      <alignment horizontal="left" vertical="center"/>
    </xf>
    <xf numFmtId="0" fontId="13" fillId="2" borderId="3" xfId="5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164" fontId="0" fillId="0" borderId="0" xfId="1" applyNumberFormat="1" applyFont="1"/>
    <xf numFmtId="164" fontId="0" fillId="0" borderId="0" xfId="1" applyNumberFormat="1" applyFont="1" applyFill="1" applyBorder="1"/>
    <xf numFmtId="164" fontId="0" fillId="0" borderId="0" xfId="1" applyNumberFormat="1" applyFont="1" applyFill="1"/>
    <xf numFmtId="164" fontId="0" fillId="0" borderId="0" xfId="0" applyNumberFormat="1" applyAlignment="1">
      <alignment horizontal="right"/>
    </xf>
    <xf numFmtId="164" fontId="0" fillId="0" borderId="0" xfId="0" applyNumberFormat="1"/>
    <xf numFmtId="166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right"/>
    </xf>
    <xf numFmtId="0" fontId="14" fillId="3" borderId="0" xfId="0" applyFont="1" applyFill="1" applyAlignment="1">
      <alignment horizontal="left" vertical="center" readingOrder="1"/>
    </xf>
    <xf numFmtId="0" fontId="15" fillId="3" borderId="0" xfId="0" applyFont="1" applyFill="1"/>
    <xf numFmtId="0" fontId="15" fillId="3" borderId="0" xfId="0" applyFont="1" applyFill="1" applyAlignment="1">
      <alignment horizontal="center"/>
    </xf>
    <xf numFmtId="0" fontId="15" fillId="3" borderId="0" xfId="0" applyFont="1" applyFill="1" applyAlignment="1">
      <alignment horizontal="left"/>
    </xf>
    <xf numFmtId="0" fontId="2" fillId="5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8" fillId="2" borderId="0" xfId="0" applyFont="1" applyFill="1"/>
    <xf numFmtId="0" fontId="9" fillId="3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16" fillId="3" borderId="0" xfId="0" applyFont="1" applyFill="1" applyAlignment="1">
      <alignment horizontal="lef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3" xfId="0" applyFill="1" applyBorder="1" applyAlignment="1">
      <alignment vertical="center"/>
    </xf>
    <xf numFmtId="8" fontId="0" fillId="0" borderId="0" xfId="4" applyNumberFormat="1" applyFont="1" applyFill="1" applyBorder="1"/>
    <xf numFmtId="14" fontId="0" fillId="0" borderId="0" xfId="0" applyNumberFormat="1" applyAlignment="1">
      <alignment vertical="top"/>
    </xf>
    <xf numFmtId="8" fontId="0" fillId="0" borderId="0" xfId="0" applyNumberFormat="1"/>
    <xf numFmtId="8" fontId="0" fillId="2" borderId="1" xfId="0" applyNumberFormat="1" applyFill="1" applyBorder="1"/>
    <xf numFmtId="8" fontId="0" fillId="2" borderId="2" xfId="0" applyNumberFormat="1" applyFill="1" applyBorder="1"/>
    <xf numFmtId="0" fontId="0" fillId="6" borderId="9" xfId="0" applyFill="1" applyBorder="1"/>
    <xf numFmtId="0" fontId="18" fillId="0" borderId="0" xfId="0" applyFont="1"/>
    <xf numFmtId="0" fontId="19" fillId="2" borderId="0" xfId="0" applyFont="1" applyFill="1"/>
    <xf numFmtId="0" fontId="19" fillId="0" borderId="0" xfId="0" applyFont="1"/>
    <xf numFmtId="0" fontId="2" fillId="7" borderId="10" xfId="0" applyFont="1" applyFill="1" applyBorder="1"/>
    <xf numFmtId="0" fontId="13" fillId="0" borderId="0" xfId="5"/>
    <xf numFmtId="14" fontId="0" fillId="2" borderId="0" xfId="0" applyNumberFormat="1" applyFill="1" applyAlignment="1">
      <alignment horizontal="left"/>
    </xf>
    <xf numFmtId="0" fontId="0" fillId="2" borderId="0" xfId="0" applyFill="1" applyAlignment="1">
      <alignment horizontal="left"/>
    </xf>
    <xf numFmtId="0" fontId="13" fillId="2" borderId="0" xfId="5" applyFill="1" applyAlignment="1">
      <alignment horizontal="left"/>
    </xf>
    <xf numFmtId="0" fontId="0" fillId="8" borderId="0" xfId="0" applyFill="1"/>
    <xf numFmtId="0" fontId="20" fillId="8" borderId="0" xfId="0" applyFont="1" applyFill="1"/>
    <xf numFmtId="0" fontId="4" fillId="8" borderId="0" xfId="0" applyFont="1" applyFill="1"/>
    <xf numFmtId="0" fontId="4" fillId="9" borderId="0" xfId="0" applyFont="1" applyFill="1"/>
    <xf numFmtId="0" fontId="13" fillId="9" borderId="0" xfId="5" applyFill="1"/>
    <xf numFmtId="0" fontId="8" fillId="9" borderId="0" xfId="0" applyFont="1" applyFill="1"/>
    <xf numFmtId="0" fontId="0" fillId="9" borderId="0" xfId="0" applyFill="1"/>
    <xf numFmtId="164" fontId="0" fillId="0" borderId="0" xfId="1" applyNumberFormat="1" applyFont="1" applyBorder="1"/>
    <xf numFmtId="164" fontId="0" fillId="0" borderId="0" xfId="3" applyNumberFormat="1" applyFont="1" applyBorder="1"/>
    <xf numFmtId="0" fontId="12" fillId="3" borderId="0" xfId="0" applyFont="1" applyFill="1" applyAlignment="1">
      <alignment vertical="top"/>
    </xf>
    <xf numFmtId="0" fontId="12" fillId="3" borderId="0" xfId="0" applyFont="1" applyFill="1" applyAlignment="1">
      <alignment vertical="top" wrapText="1"/>
    </xf>
    <xf numFmtId="14" fontId="12" fillId="3" borderId="0" xfId="0" applyNumberFormat="1" applyFont="1" applyFill="1" applyAlignment="1">
      <alignment horizontal="left" vertical="top" wrapText="1"/>
    </xf>
    <xf numFmtId="0" fontId="12" fillId="3" borderId="0" xfId="0" applyFont="1" applyFill="1"/>
    <xf numFmtId="0" fontId="11" fillId="0" borderId="0" xfId="0" applyFont="1"/>
    <xf numFmtId="0" fontId="0" fillId="0" borderId="0" xfId="0" applyAlignment="1">
      <alignment horizontal="right"/>
    </xf>
    <xf numFmtId="0" fontId="12" fillId="0" borderId="0" xfId="0" applyFont="1"/>
    <xf numFmtId="14" fontId="0" fillId="0" borderId="0" xfId="0" applyNumberFormat="1"/>
    <xf numFmtId="0" fontId="12" fillId="0" borderId="0" xfId="0" applyFont="1" applyAlignment="1">
      <alignment wrapText="1"/>
    </xf>
    <xf numFmtId="0" fontId="2" fillId="0" borderId="0" xfId="0" applyFont="1" applyAlignment="1">
      <alignment wrapText="1"/>
    </xf>
    <xf numFmtId="165" fontId="2" fillId="0" borderId="0" xfId="0" applyNumberFormat="1" applyFont="1" applyAlignment="1">
      <alignment wrapText="1"/>
    </xf>
    <xf numFmtId="9" fontId="12" fillId="3" borderId="0" xfId="1" applyFont="1" applyFill="1" applyBorder="1" applyProtection="1"/>
    <xf numFmtId="8" fontId="12" fillId="3" borderId="0" xfId="0" applyNumberFormat="1" applyFont="1" applyFill="1"/>
    <xf numFmtId="9" fontId="0" fillId="0" borderId="0" xfId="1" applyFont="1" applyFill="1" applyBorder="1" applyProtection="1"/>
    <xf numFmtId="0" fontId="0" fillId="2" borderId="1" xfId="0" applyFill="1" applyBorder="1" applyAlignment="1">
      <alignment horizontal="left" vertical="center" wrapText="1"/>
    </xf>
    <xf numFmtId="0" fontId="13" fillId="2" borderId="0" xfId="5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/>
    </xf>
    <xf numFmtId="0" fontId="0" fillId="2" borderId="8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12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6">
    <cellStyle name="Link" xfId="5" builtinId="8"/>
    <cellStyle name="Prozent" xfId="1" builtinId="5"/>
    <cellStyle name="Prozent 2" xfId="3" xr:uid="{17D39EEB-B4F1-4B75-8EF6-980B2DE6A866}"/>
    <cellStyle name="Standard" xfId="0" builtinId="0"/>
    <cellStyle name="Standard 4" xfId="2" xr:uid="{BED820FC-7018-4D81-8BAC-53710DB24026}"/>
    <cellStyle name="Währung" xfId="4" builtinId="4"/>
  </cellStyles>
  <dxfs count="68">
    <dxf>
      <numFmt numFmtId="166" formatCode="#,##0.00\ &quot;€&quot;"/>
    </dxf>
    <dxf>
      <fill>
        <patternFill>
          <bgColor theme="0"/>
        </patternFill>
      </fill>
    </dxf>
    <dxf>
      <fill>
        <patternFill>
          <bgColor theme="8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39994506668294322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relativeIndent="-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relativeIndent="-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left" vertical="bottom" textRotation="0" wrapText="0" relativeIndent="-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64" formatCode="0.0%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12" formatCode="#,##0.00\ &quot;€&quot;;[Red]\-#,##0.00\ &quot;€&quot;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numFmt numFmtId="166" formatCode="#,##0.00\ &quot;€&quot;"/>
    </dxf>
    <dxf>
      <fill>
        <patternFill patternType="none">
          <bgColor auto="1"/>
        </patternFill>
      </fill>
      <protection locked="1" hidden="0"/>
    </dxf>
    <dxf>
      <fill>
        <patternFill patternType="none">
          <bgColor auto="1"/>
        </patternFill>
      </fill>
      <protection locked="1" hidden="0"/>
    </dxf>
    <dxf>
      <fill>
        <patternFill patternType="none">
          <bgColor auto="1"/>
        </patternFill>
      </fill>
      <protection locked="1" hidden="0"/>
    </dxf>
    <dxf>
      <fill>
        <patternFill patternType="none">
          <bgColor auto="1"/>
        </patternFill>
      </fill>
      <protection locked="1" hidden="0"/>
    </dxf>
    <dxf>
      <fill>
        <patternFill patternType="none">
          <fgColor indexed="64"/>
          <bgColor indexed="65"/>
        </patternFill>
      </fill>
      <protection locked="1" hidden="0"/>
    </dxf>
    <dxf>
      <fill>
        <patternFill patternType="none">
          <bgColor auto="1"/>
        </patternFill>
      </fill>
      <protection locked="1" hidden="0"/>
    </dxf>
    <dxf>
      <fill>
        <patternFill patternType="solid">
          <fgColor indexed="64"/>
          <bgColor theme="0"/>
        </patternFill>
      </fill>
      <protection locked="1" hidden="0"/>
    </dxf>
    <dxf>
      <fill>
        <patternFill patternType="none"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5"/>
        </patternFill>
      </fill>
      <alignment horizontal="general" vertical="bottom" textRotation="0" wrapText="1" indent="0" justifyLastLine="0" shrinkToFit="0" readingOrder="0"/>
      <protection locked="1" hidden="0"/>
    </dxf>
    <dxf>
      <numFmt numFmtId="12" formatCode="#,##0.00\ &quot;€&quot;;[Red]\-#,##0.00\ &quot;€&quot;"/>
      <fill>
        <patternFill patternType="none">
          <fgColor indexed="64"/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indexed="65"/>
        </patternFill>
      </fill>
      <protection locked="1" hidden="0"/>
    </dxf>
    <dxf>
      <protection locked="1" hidden="0"/>
    </dxf>
    <dxf>
      <fill>
        <patternFill patternType="none">
          <fgColor indexed="64"/>
          <bgColor auto="1"/>
        </patternFill>
      </fill>
      <protection locked="1" hidden="0"/>
    </dxf>
    <dxf>
      <fill>
        <patternFill patternType="none">
          <fgColor indexed="64"/>
          <bgColor auto="1"/>
        </patternFill>
      </fill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protection locked="1" hidden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indent="0" justifyLastLine="0" shrinkToFit="0" readingOrder="0"/>
    </dxf>
    <dxf>
      <alignment horizontal="general" vertical="top" textRotation="0" indent="0" justifyLastLine="0" shrinkToFit="0" readingOrder="0"/>
    </dxf>
    <dxf>
      <fill>
        <patternFill>
          <bgColor theme="7" tint="-9.9948118533890809E-2"/>
        </patternFill>
      </fill>
      <border>
        <left style="thin">
          <color theme="7" tint="-0.749961851863155"/>
        </left>
        <right style="thin">
          <color theme="7" tint="-0.749961851863155"/>
        </right>
        <top style="thin">
          <color theme="7" tint="-0.749961851863155"/>
        </top>
        <bottom style="thin">
          <color theme="7" tint="-0.749961851863155"/>
        </bottom>
        <vertical style="thin">
          <color theme="7" tint="-0.749961851863155"/>
        </vertical>
        <horizontal style="thin">
          <color theme="7" tint="-0.749961851863155"/>
        </horizontal>
      </border>
    </dxf>
    <dxf>
      <font>
        <b/>
        <i val="0"/>
        <color auto="1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</font>
      <fill>
        <patternFill patternType="none">
          <bgColor auto="1"/>
        </patternFill>
      </fill>
    </dxf>
    <dxf>
      <font>
        <b/>
        <i val="0"/>
        <color theme="0"/>
      </font>
      <fill>
        <patternFill patternType="solid">
          <bgColor theme="7" tint="-0.749961851863155"/>
        </patternFill>
      </fill>
    </dxf>
    <dxf>
      <font>
        <b/>
        <i val="0"/>
        <color theme="0"/>
      </font>
      <fill>
        <patternFill>
          <bgColor theme="7" tint="-0.749961851863155"/>
        </patternFill>
      </fill>
    </dxf>
    <dxf>
      <fill>
        <patternFill>
          <bgColor theme="7" tint="-9.9948118533890809E-2"/>
        </patternFill>
      </fill>
      <border>
        <left style="thin">
          <color theme="7" tint="-0.749961851863155"/>
        </left>
        <right style="thin">
          <color theme="7" tint="-0.749961851863155"/>
        </right>
        <top style="thin">
          <color theme="7" tint="-0.749961851863155"/>
        </top>
        <bottom style="thin">
          <color theme="7" tint="-0.749961851863155"/>
        </bottom>
        <vertical style="thin">
          <color theme="7" tint="-0.749961851863155"/>
        </vertical>
        <horizontal style="thin">
          <color theme="7" tint="-0.749961851863155"/>
        </horizontal>
      </border>
    </dxf>
  </dxfs>
  <tableStyles count="2" defaultTableStyle="TableStyleMedium2" defaultPivotStyle="PivotStyleLight16">
    <tableStyle name="Ausfüllbare Tabelle" pivot="0" count="2" xr9:uid="{B994137D-EC40-4DBC-AA3C-50F1D1AEC14D}">
      <tableStyleElement type="wholeTable" dxfId="67"/>
      <tableStyleElement type="headerRow" dxfId="66"/>
    </tableStyle>
    <tableStyle name="PivotTable-Format 1" table="0" count="5" xr9:uid="{0A551850-6113-4E26-AF46-8D16ADECEDA1}">
      <tableStyleElement type="headerRow" dxfId="65"/>
      <tableStyleElement type="totalRow" dxfId="64"/>
      <tableStyleElement type="lastColumn" dxfId="63"/>
      <tableStyleElement type="pageFieldLabels" dxfId="62"/>
      <tableStyleElement type="pageFieldValues" dxfId="6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7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20" Type="http://schemas.openxmlformats.org/officeDocument/2006/relationships/customXml" Target="../customXml/item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19" Type="http://schemas.openxmlformats.org/officeDocument/2006/relationships/customXml" Target="../customXml/item5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555555555555555E-2"/>
          <c:y val="0"/>
          <c:w val="0.96700209973753282"/>
          <c:h val="0.9121862637473455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Bericht!$C$10</c:f>
              <c:strCache>
                <c:ptCount val="1"/>
                <c:pt idx="0">
                  <c:v>IST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numFmt formatCode="0.0,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Bericht!$B$11:$B$19</c:f>
              <c:numCache>
                <c:formatCode>General</c:formatCode>
                <c:ptCount val="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</c:numCache>
            </c:numRef>
          </c:cat>
          <c:val>
            <c:numRef>
              <c:f>Bericht!$C$11:$C$19</c:f>
              <c:numCache>
                <c:formatCode>"€"#,##0.00_);[Red]\("€"#,##0.00\)</c:formatCode>
                <c:ptCount val="9"/>
                <c:pt idx="0">
                  <c:v>12292796.01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7-49FE-8A45-F94B48F84070}"/>
            </c:ext>
          </c:extLst>
        </c:ser>
        <c:ser>
          <c:idx val="3"/>
          <c:order val="1"/>
          <c:tx>
            <c:strRef>
              <c:f>Bericht!$D$10</c:f>
              <c:strCache>
                <c:ptCount val="1"/>
                <c:pt idx="0">
                  <c:v>HH</c:v>
                </c:pt>
              </c:strCache>
            </c:strRef>
          </c:tx>
          <c:spPr>
            <a:solidFill>
              <a:schemeClr val="bg1"/>
            </a:solidFill>
            <a:ln w="19050">
              <a:solidFill>
                <a:schemeClr val="tx1"/>
              </a:solidFill>
            </a:ln>
            <a:effectLst/>
          </c:spPr>
          <c:invertIfNegative val="0"/>
          <c:dLbls>
            <c:numFmt formatCode="0.0,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Bericht!$D$11:$D$19</c:f>
              <c:numCache>
                <c:formatCode>"€"#,##0.00_);[Red]\("€"#,##0.00\)</c:formatCode>
                <c:ptCount val="9"/>
                <c:pt idx="1">
                  <c:v>16345465.960000001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E7-49FE-8A45-F94B48F840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99"/>
        <c:axId val="904688127"/>
        <c:axId val="908633343"/>
      </c:barChart>
      <c:lineChart>
        <c:grouping val="standard"/>
        <c:varyColors val="0"/>
        <c:ser>
          <c:idx val="0"/>
          <c:order val="2"/>
          <c:tx>
            <c:strRef>
              <c:f>Bericht!$E$10</c:f>
              <c:strCache>
                <c:ptCount val="1"/>
                <c:pt idx="0">
                  <c:v>PLAN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square"/>
            <c:size val="8"/>
            <c:spPr>
              <a:solidFill>
                <a:schemeClr val="bg1"/>
              </a:solidFill>
              <a:ln w="19050">
                <a:solidFill>
                  <a:schemeClr val="tx1"/>
                </a:solidFill>
              </a:ln>
              <a:effectLst/>
            </c:spPr>
          </c:marker>
          <c:dLbls>
            <c:numFmt formatCode="0.0,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Bericht!$E$11:$E$19</c:f>
              <c:numCache>
                <c:formatCode>"€"#,##0.00_);[Red]\("€"#,##0.00\)</c:formatCode>
                <c:ptCount val="9"/>
                <c:pt idx="2">
                  <c:v>16731405.440135585</c:v>
                </c:pt>
                <c:pt idx="3">
                  <c:v>13580646.583688175</c:v>
                </c:pt>
                <c:pt idx="4">
                  <c:v>13479300.26542633</c:v>
                </c:pt>
                <c:pt idx="5">
                  <c:v>13778813.718765456</c:v>
                </c:pt>
                <c:pt idx="6">
                  <c:v>11567815.09233379</c:v>
                </c:pt>
                <c:pt idx="7">
                  <c:v>11829249.965558169</c:v>
                </c:pt>
                <c:pt idx="8">
                  <c:v>12095986.020096764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5E7-49FE-8A45-F94B48F84070}"/>
            </c:ext>
          </c:extLst>
        </c:ser>
        <c:ser>
          <c:idx val="4"/>
          <c:order val="3"/>
          <c:tx>
            <c:strRef>
              <c:f>Bericht!$F$10</c:f>
              <c:strCache>
                <c:ptCount val="1"/>
                <c:pt idx="0">
                  <c:v>SOLL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val>
            <c:numRef>
              <c:f>Bericht!$F$11:$F$19</c:f>
              <c:numCache>
                <c:formatCode>"€"#,##0.00_);[Red]\("€"#,##0.00\)</c:formatCode>
                <c:ptCount val="9"/>
                <c:pt idx="0">
                  <c:v>10000000</c:v>
                </c:pt>
                <c:pt idx="1">
                  <c:v>10000000</c:v>
                </c:pt>
                <c:pt idx="2">
                  <c:v>10000000</c:v>
                </c:pt>
                <c:pt idx="3">
                  <c:v>10000000</c:v>
                </c:pt>
                <c:pt idx="4">
                  <c:v>10000000</c:v>
                </c:pt>
                <c:pt idx="5">
                  <c:v>10000000</c:v>
                </c:pt>
                <c:pt idx="6">
                  <c:v>10000000</c:v>
                </c:pt>
                <c:pt idx="7">
                  <c:v>10000000</c:v>
                </c:pt>
                <c:pt idx="8">
                  <c:v>10000000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5E7-49FE-8A45-F94B48F84070}"/>
            </c:ext>
          </c:extLst>
        </c:ser>
        <c:ser>
          <c:idx val="5"/>
          <c:order val="4"/>
          <c:tx>
            <c:strRef>
              <c:f>Bericht!$G$10</c:f>
              <c:strCache>
                <c:ptCount val="1"/>
                <c:pt idx="0">
                  <c:v>WIRD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square"/>
            <c:size val="8"/>
            <c:spPr>
              <a:solidFill>
                <a:schemeClr val="bg1">
                  <a:lumMod val="50000"/>
                </a:schemeClr>
              </a:solidFill>
              <a:ln w="19050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dLbls>
            <c:numFmt formatCode="0.0,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Bericht!$G$11:$G$19</c:f>
              <c:numCache>
                <c:formatCode>"€"#,##0.00_);[Red]\("€"#,##0.00\)</c:formatCode>
                <c:ptCount val="9"/>
                <c:pt idx="2">
                  <c:v>16731405.440135585</c:v>
                </c:pt>
                <c:pt idx="3">
                  <c:v>17119936.407788124</c:v>
                </c:pt>
                <c:pt idx="4">
                  <c:v>17509058.164452687</c:v>
                </c:pt>
                <c:pt idx="5">
                  <c:v>17826827.501613688</c:v>
                </c:pt>
                <c:pt idx="6">
                  <c:v>18150993.531089481</c:v>
                </c:pt>
                <c:pt idx="7">
                  <c:v>18481681.531695373</c:v>
                </c:pt>
                <c:pt idx="8">
                  <c:v>18819019.384701598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5E7-49FE-8A45-F94B48F840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04688127"/>
        <c:axId val="908633343"/>
      </c:lineChart>
      <c:catAx>
        <c:axId val="9046881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08633343"/>
        <c:crosses val="autoZero"/>
        <c:auto val="1"/>
        <c:lblAlgn val="ctr"/>
        <c:lblOffset val="100"/>
        <c:noMultiLvlLbl val="0"/>
      </c:catAx>
      <c:valAx>
        <c:axId val="908633343"/>
        <c:scaling>
          <c:orientation val="minMax"/>
        </c:scaling>
        <c:delete val="1"/>
        <c:axPos val="l"/>
        <c:numFmt formatCode="0,,&quot; Mio €&quot;" sourceLinked="0"/>
        <c:majorTickMark val="out"/>
        <c:minorTickMark val="none"/>
        <c:tickLblPos val="nextTo"/>
        <c:crossAx val="90468812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0555555555555555E-2"/>
          <c:y val="0.11989657740114727"/>
          <c:w val="0.95167477865643291"/>
          <c:h val="0.88010342259885277"/>
        </c:manualLayout>
      </c:layout>
      <c:barChart>
        <c:barDir val="col"/>
        <c:grouping val="clustered"/>
        <c:varyColors val="0"/>
        <c:ser>
          <c:idx val="4"/>
          <c:order val="0"/>
          <c:tx>
            <c:strRef>
              <c:f>Bericht!$I$10</c:f>
              <c:strCache>
                <c:ptCount val="1"/>
                <c:pt idx="0">
                  <c:v>IST vs. SOLL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numFmt formatCode="0.0,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Bericht!$I$11:$I$19</c:f>
              <c:numCache>
                <c:formatCode>"€"#,##0.00_);[Red]\("€"#,##0.00\)</c:formatCode>
                <c:ptCount val="9"/>
                <c:pt idx="0">
                  <c:v>-2292796.0099999998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CA-475D-B54B-3A09B95F8727}"/>
            </c:ext>
          </c:extLst>
        </c:ser>
        <c:ser>
          <c:idx val="0"/>
          <c:order val="1"/>
          <c:tx>
            <c:strRef>
              <c:f>Bericht!$J$10</c:f>
              <c:strCache>
                <c:ptCount val="1"/>
                <c:pt idx="0">
                  <c:v>Haushalt vs. SOLL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B9CA-475D-B54B-3A09B95F8727}"/>
              </c:ext>
            </c:extLst>
          </c:dPt>
          <c:dLbls>
            <c:numFmt formatCode="0.0,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Bericht!$J$11:$J$19</c:f>
              <c:numCache>
                <c:formatCode>"€"#,##0.00_);[Red]\("€"#,##0.00\)</c:formatCode>
                <c:ptCount val="9"/>
                <c:pt idx="1">
                  <c:v>-6345465.9600000009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9CA-475D-B54B-3A09B95F8727}"/>
            </c:ext>
          </c:extLst>
        </c:ser>
        <c:ser>
          <c:idx val="1"/>
          <c:order val="2"/>
          <c:tx>
            <c:strRef>
              <c:f>Bericht!$K$10</c:f>
              <c:strCache>
                <c:ptCount val="1"/>
                <c:pt idx="0">
                  <c:v>PLAN vs. SOLL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numFmt formatCode="0.0,,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Bericht!$K$11:$K$19</c:f>
              <c:numCache>
                <c:formatCode>"€"#,##0.00_);[Red]\("€"#,##0.00\)</c:formatCode>
                <c:ptCount val="9"/>
                <c:pt idx="2">
                  <c:v>-6731405.4401355851</c:v>
                </c:pt>
                <c:pt idx="3">
                  <c:v>-3580646.5836881753</c:v>
                </c:pt>
                <c:pt idx="4">
                  <c:v>-3479300.2654263303</c:v>
                </c:pt>
                <c:pt idx="5">
                  <c:v>-3778813.7187654562</c:v>
                </c:pt>
                <c:pt idx="6">
                  <c:v>-1567815.0923337899</c:v>
                </c:pt>
                <c:pt idx="7">
                  <c:v>-1829249.9655581694</c:v>
                </c:pt>
                <c:pt idx="8">
                  <c:v>-2095986.020096764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9CA-475D-B54B-3A09B95F8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04688127"/>
        <c:axId val="908633343"/>
      </c:barChart>
      <c:catAx>
        <c:axId val="9046881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one"/>
        <c:spPr>
          <a:noFill/>
          <a:ln w="44450" cap="flat" cmpd="dbl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08633343"/>
        <c:crosses val="autoZero"/>
        <c:auto val="1"/>
        <c:lblAlgn val="ctr"/>
        <c:lblOffset val="100"/>
        <c:noMultiLvlLbl val="0"/>
      </c:catAx>
      <c:valAx>
        <c:axId val="908633343"/>
        <c:scaling>
          <c:orientation val="minMax"/>
        </c:scaling>
        <c:delete val="1"/>
        <c:axPos val="l"/>
        <c:numFmt formatCode="0,,&quot; Mio €&quot;" sourceLinked="0"/>
        <c:majorTickMark val="out"/>
        <c:minorTickMark val="none"/>
        <c:tickLblPos val="nextTo"/>
        <c:crossAx val="904688127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[2024_10_09_v1_Vorlage_Controlling-Tool_Haushaltssicherung.xlsx]Analyse!PivotTable1</c:name>
    <c:fmtId val="1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2"/>
            </a:solidFill>
            <a:ln w="9525">
              <a:solidFill>
                <a:schemeClr val="accent2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circle"/>
          <c:size val="5"/>
          <c:spPr>
            <a:solidFill>
              <a:schemeClr val="accent4"/>
            </a:solidFill>
            <a:ln w="9525">
              <a:solidFill>
                <a:schemeClr val="accent4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"/>
        <c:spPr>
          <a:solidFill>
            <a:schemeClr val="accent1"/>
          </a:solidFill>
          <a:ln w="28575" cap="rnd">
            <a:solidFill>
              <a:schemeClr val="accent1"/>
            </a:solidFill>
            <a:round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/>
        </c:spPr>
        <c:marker>
          <c:spPr>
            <a:solidFill>
              <a:schemeClr val="accent1"/>
            </a:solidFill>
            <a:ln w="9525">
              <a:solidFill>
                <a:schemeClr val="accent1"/>
              </a:solidFill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de-D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Analyse!$B$9:$B$10</c:f>
              <c:strCache>
                <c:ptCount val="1"/>
                <c:pt idx="0">
                  <c:v>IST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Analyse!$A$11:$A$20</c:f>
              <c:strCache>
                <c:ptCount val="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</c:strCache>
            </c:strRef>
          </c:cat>
          <c:val>
            <c:numRef>
              <c:f>Analyse!$B$11:$B$20</c:f>
              <c:numCache>
                <c:formatCode>#,##0.00\ "€"</c:formatCode>
                <c:ptCount val="9"/>
                <c:pt idx="0">
                  <c:v>12292796.01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C5-4297-A6FC-752604E84EBB}"/>
            </c:ext>
          </c:extLst>
        </c:ser>
        <c:ser>
          <c:idx val="4"/>
          <c:order val="4"/>
          <c:tx>
            <c:strRef>
              <c:f>Analyse!$F$9:$F$10</c:f>
              <c:strCache>
                <c:ptCount val="1"/>
                <c:pt idx="0">
                  <c:v>HH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Analyse!$A$11:$A$20</c:f>
              <c:strCache>
                <c:ptCount val="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</c:strCache>
            </c:strRef>
          </c:cat>
          <c:val>
            <c:numRef>
              <c:f>Analyse!$F$11:$F$20</c:f>
              <c:numCache>
                <c:formatCode>#,##0.00\ "€"</c:formatCode>
                <c:ptCount val="9"/>
                <c:pt idx="1">
                  <c:v>16345465.960000001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2E8-434A-9AD5-4D0DB176B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6030144"/>
        <c:axId val="976016224"/>
      </c:barChart>
      <c:lineChart>
        <c:grouping val="standard"/>
        <c:varyColors val="0"/>
        <c:ser>
          <c:idx val="1"/>
          <c:order val="1"/>
          <c:tx>
            <c:strRef>
              <c:f>Analyse!$C$9:$C$10</c:f>
              <c:strCache>
                <c:ptCount val="1"/>
                <c:pt idx="0">
                  <c:v>PLAN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Analyse!$A$11:$A$20</c:f>
              <c:strCache>
                <c:ptCount val="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</c:strCache>
            </c:strRef>
          </c:cat>
          <c:val>
            <c:numRef>
              <c:f>Analyse!$C$11:$C$20</c:f>
              <c:numCache>
                <c:formatCode>#,##0.00\ "€"</c:formatCode>
                <c:ptCount val="9"/>
                <c:pt idx="2">
                  <c:v>16731405.440135585</c:v>
                </c:pt>
                <c:pt idx="3">
                  <c:v>13580646.583688175</c:v>
                </c:pt>
                <c:pt idx="4">
                  <c:v>13479300.26542633</c:v>
                </c:pt>
                <c:pt idx="5">
                  <c:v>13778813.718765456</c:v>
                </c:pt>
                <c:pt idx="6">
                  <c:v>11567815.09233379</c:v>
                </c:pt>
                <c:pt idx="7">
                  <c:v>11829249.965558169</c:v>
                </c:pt>
                <c:pt idx="8">
                  <c:v>12095986.020096764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6C5-4297-A6FC-752604E84EBB}"/>
            </c:ext>
          </c:extLst>
        </c:ser>
        <c:ser>
          <c:idx val="2"/>
          <c:order val="2"/>
          <c:tx>
            <c:strRef>
              <c:f>Analyse!$D$9:$D$10</c:f>
              <c:strCache>
                <c:ptCount val="1"/>
                <c:pt idx="0">
                  <c:v>SOLL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Analyse!$A$11:$A$20</c:f>
              <c:strCache>
                <c:ptCount val="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</c:strCache>
            </c:strRef>
          </c:cat>
          <c:val>
            <c:numRef>
              <c:f>Analyse!$D$11:$D$20</c:f>
              <c:numCache>
                <c:formatCode>#,##0.00\ "€"</c:formatCode>
                <c:ptCount val="9"/>
                <c:pt idx="0">
                  <c:v>10000000</c:v>
                </c:pt>
                <c:pt idx="1">
                  <c:v>10000000</c:v>
                </c:pt>
                <c:pt idx="2">
                  <c:v>10000000</c:v>
                </c:pt>
                <c:pt idx="3">
                  <c:v>10000000</c:v>
                </c:pt>
                <c:pt idx="4">
                  <c:v>10000000</c:v>
                </c:pt>
                <c:pt idx="5">
                  <c:v>10000000</c:v>
                </c:pt>
                <c:pt idx="6">
                  <c:v>10000000</c:v>
                </c:pt>
                <c:pt idx="7">
                  <c:v>10000000</c:v>
                </c:pt>
                <c:pt idx="8">
                  <c:v>10000000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6C5-4297-A6FC-752604E84EBB}"/>
            </c:ext>
          </c:extLst>
        </c:ser>
        <c:ser>
          <c:idx val="3"/>
          <c:order val="3"/>
          <c:tx>
            <c:strRef>
              <c:f>Analyse!$E$9:$E$10</c:f>
              <c:strCache>
                <c:ptCount val="1"/>
                <c:pt idx="0">
                  <c:v>WIRD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f>Analyse!$A$11:$A$20</c:f>
              <c:strCache>
                <c:ptCount val="9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  <c:pt idx="5">
                  <c:v>2027</c:v>
                </c:pt>
                <c:pt idx="6">
                  <c:v>2028</c:v>
                </c:pt>
                <c:pt idx="7">
                  <c:v>2029</c:v>
                </c:pt>
                <c:pt idx="8">
                  <c:v>2030</c:v>
                </c:pt>
              </c:strCache>
            </c:strRef>
          </c:cat>
          <c:val>
            <c:numRef>
              <c:f>Analyse!$E$11:$E$20</c:f>
              <c:numCache>
                <c:formatCode>#,##0.00\ "€"</c:formatCode>
                <c:ptCount val="9"/>
                <c:pt idx="2">
                  <c:v>16731405.440135585</c:v>
                </c:pt>
                <c:pt idx="3">
                  <c:v>17119936.407788124</c:v>
                </c:pt>
                <c:pt idx="4">
                  <c:v>17509058.164452687</c:v>
                </c:pt>
                <c:pt idx="5">
                  <c:v>17826827.501613688</c:v>
                </c:pt>
                <c:pt idx="6">
                  <c:v>18150993.531089481</c:v>
                </c:pt>
                <c:pt idx="7">
                  <c:v>18481681.531695373</c:v>
                </c:pt>
                <c:pt idx="8">
                  <c:v>18819019.384701598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2E8-434A-9AD5-4D0DB176B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6030144"/>
        <c:axId val="976016224"/>
      </c:lineChart>
      <c:catAx>
        <c:axId val="976030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76016224"/>
        <c:crosses val="autoZero"/>
        <c:auto val="1"/>
        <c:lblAlgn val="ctr"/>
        <c:lblOffset val="100"/>
        <c:noMultiLvlLbl val="0"/>
      </c:catAx>
      <c:valAx>
        <c:axId val="976016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976030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nd/4.0/?ref=chooser-v1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www.2denare.de/" TargetMode="External"/><Relationship Id="rId4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2denare.de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2denare.de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2denare.de/" TargetMode="External"/><Relationship Id="rId1" Type="http://schemas.openxmlformats.org/officeDocument/2006/relationships/chart" Target="../charts/chart1.xml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s://www.2denare.de/" TargetMode="External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2denare.de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2denare.de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2denare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</xdr:row>
      <xdr:rowOff>0</xdr:rowOff>
    </xdr:from>
    <xdr:to>
      <xdr:col>17</xdr:col>
      <xdr:colOff>678000</xdr:colOff>
      <xdr:row>2</xdr:row>
      <xdr:rowOff>94824</xdr:rowOff>
    </xdr:to>
    <xdr:pic>
      <xdr:nvPicPr>
        <xdr:cNvPr id="10" name="Grafik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703D89C-A8D5-4A98-92CB-72AAC2630E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06275" y="190500"/>
          <a:ext cx="1440000" cy="45677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38101</xdr:colOff>
      <xdr:row>75</xdr:row>
      <xdr:rowOff>19050</xdr:rowOff>
    </xdr:from>
    <xdr:to>
      <xdr:col>3</xdr:col>
      <xdr:colOff>1123950</xdr:colOff>
      <xdr:row>77</xdr:row>
      <xdr:rowOff>17963</xdr:rowOff>
    </xdr:to>
    <xdr:pic>
      <xdr:nvPicPr>
        <xdr:cNvPr id="11" name="Grafik 10" descr="Icon CC BY ND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76F08CA-E462-07B2-6285-FE780A533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4976" y="14401800"/>
          <a:ext cx="1085849" cy="379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298031</xdr:colOff>
      <xdr:row>20</xdr:row>
      <xdr:rowOff>107031</xdr:rowOff>
    </xdr:from>
    <xdr:to>
      <xdr:col>20</xdr:col>
      <xdr:colOff>228794</xdr:colOff>
      <xdr:row>34</xdr:row>
      <xdr:rowOff>171862</xdr:rowOff>
    </xdr:to>
    <xdr:sp macro="" textlink="">
      <xdr:nvSpPr>
        <xdr:cNvPr id="3" name="Flussdiagramm: Alternativer Prozess 2">
          <a:extLst>
            <a:ext uri="{FF2B5EF4-FFF2-40B4-BE49-F238E27FC236}">
              <a16:creationId xmlns:a16="http://schemas.microsoft.com/office/drawing/2014/main" id="{F7BFC664-9401-4775-94F2-C234984F5A5E}"/>
            </a:ext>
          </a:extLst>
        </xdr:cNvPr>
        <xdr:cNvSpPr/>
      </xdr:nvSpPr>
      <xdr:spPr>
        <a:xfrm rot="1043994">
          <a:off x="9108656" y="4240881"/>
          <a:ext cx="6788763" cy="2731831"/>
        </a:xfrm>
        <a:prstGeom prst="flowChartAlternateProcess">
          <a:avLst/>
        </a:prstGeom>
        <a:solidFill>
          <a:schemeClr val="accent5">
            <a:lumMod val="20000"/>
            <a:lumOff val="80000"/>
          </a:schemeClr>
        </a:solidFill>
        <a:ln w="76200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4800" b="1">
              <a:solidFill>
                <a:schemeClr val="accent5"/>
              </a:solidFill>
            </a:rPr>
            <a:t>eingeschränkte Version und fiktive Beispielwerte</a:t>
          </a:r>
        </a:p>
        <a:p>
          <a:pPr algn="ctr"/>
          <a:r>
            <a:rPr lang="de-DE" sz="1800" b="1">
              <a:solidFill>
                <a:schemeClr val="accent5"/>
              </a:solidFill>
            </a:rPr>
            <a:t>(u.a. zusätzlich</a:t>
          </a:r>
          <a:r>
            <a:rPr lang="de-DE" sz="1800" b="1" baseline="0">
              <a:solidFill>
                <a:schemeClr val="accent5"/>
              </a:solidFill>
            </a:rPr>
            <a:t> in Vollversion: </a:t>
          </a:r>
          <a:r>
            <a:rPr lang="de-DE" sz="1800" b="1">
              <a:solidFill>
                <a:schemeClr val="accent5"/>
              </a:solidFill>
            </a:rPr>
            <a:t>Änderung von Sicht und</a:t>
          </a:r>
          <a:r>
            <a:rPr lang="de-DE" sz="1800" b="1" baseline="0">
              <a:solidFill>
                <a:schemeClr val="accent5"/>
              </a:solidFill>
            </a:rPr>
            <a:t> Szenarion hat Auswirkung auf die Berechnungen und Ansichten in den anderen Tabellenblättern</a:t>
          </a:r>
          <a:r>
            <a:rPr lang="de-DE" sz="1800" b="1">
              <a:solidFill>
                <a:schemeClr val="accent5"/>
              </a:solidFill>
            </a:rPr>
            <a:t>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3</xdr:rowOff>
    </xdr:from>
    <xdr:to>
      <xdr:col>10</xdr:col>
      <xdr:colOff>678000</xdr:colOff>
      <xdr:row>3</xdr:row>
      <xdr:rowOff>75778</xdr:rowOff>
    </xdr:to>
    <xdr:pic>
      <xdr:nvPicPr>
        <xdr:cNvPr id="3" name="Grafik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328E722-82F5-4C6D-821A-839FF386A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11225" y="238128"/>
          <a:ext cx="1440000" cy="456775"/>
        </a:xfrm>
        <a:prstGeom prst="rect">
          <a:avLst/>
        </a:prstGeom>
      </xdr:spPr>
    </xdr:pic>
    <xdr:clientData/>
  </xdr:twoCellAnchor>
  <xdr:twoCellAnchor>
    <xdr:from>
      <xdr:col>1</xdr:col>
      <xdr:colOff>3006935</xdr:colOff>
      <xdr:row>17</xdr:row>
      <xdr:rowOff>62527</xdr:rowOff>
    </xdr:from>
    <xdr:to>
      <xdr:col>6</xdr:col>
      <xdr:colOff>470723</xdr:colOff>
      <xdr:row>30</xdr:row>
      <xdr:rowOff>82869</xdr:rowOff>
    </xdr:to>
    <xdr:sp macro="" textlink="">
      <xdr:nvSpPr>
        <xdr:cNvPr id="2" name="Flussdiagramm: Alternativer Prozess 1">
          <a:extLst>
            <a:ext uri="{FF2B5EF4-FFF2-40B4-BE49-F238E27FC236}">
              <a16:creationId xmlns:a16="http://schemas.microsoft.com/office/drawing/2014/main" id="{79EEFCC1-D4C0-42C8-AF3D-223C475AF36B}"/>
            </a:ext>
          </a:extLst>
        </xdr:cNvPr>
        <xdr:cNvSpPr/>
      </xdr:nvSpPr>
      <xdr:spPr>
        <a:xfrm rot="1043994">
          <a:off x="3616535" y="3729652"/>
          <a:ext cx="6788763" cy="2496842"/>
        </a:xfrm>
        <a:prstGeom prst="flowChartAlternateProcess">
          <a:avLst/>
        </a:prstGeom>
        <a:solidFill>
          <a:schemeClr val="accent5">
            <a:lumMod val="20000"/>
            <a:lumOff val="80000"/>
          </a:schemeClr>
        </a:solidFill>
        <a:ln w="76200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4800" b="1">
              <a:solidFill>
                <a:schemeClr val="accent5"/>
              </a:solidFill>
            </a:rPr>
            <a:t>eingeschränkte Version und fiktive Beispielwerte</a:t>
          </a:r>
        </a:p>
        <a:p>
          <a:pPr algn="ctr"/>
          <a:r>
            <a:rPr lang="de-DE" sz="1800" b="1">
              <a:solidFill>
                <a:schemeClr val="accent5"/>
              </a:solidFill>
            </a:rPr>
            <a:t>(u.a. zusätzlich</a:t>
          </a:r>
          <a:r>
            <a:rPr lang="de-DE" sz="1800" b="1" baseline="0">
              <a:solidFill>
                <a:schemeClr val="accent5"/>
              </a:solidFill>
            </a:rPr>
            <a:t> in Vollversion: </a:t>
          </a:r>
          <a:r>
            <a:rPr lang="de-DE" sz="1800" b="1">
              <a:solidFill>
                <a:schemeClr val="accent5"/>
              </a:solidFill>
            </a:rPr>
            <a:t>ein auf Ihre Bedürfnisse zugeschnittener Aktionsplan)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0</xdr:rowOff>
    </xdr:from>
    <xdr:to>
      <xdr:col>19</xdr:col>
      <xdr:colOff>681528</xdr:colOff>
      <xdr:row>2</xdr:row>
      <xdr:rowOff>262747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9276FD-AE7B-43EF-BE44-D46E37BF7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161875" y="194028"/>
          <a:ext cx="1440000" cy="456775"/>
        </a:xfrm>
        <a:prstGeom prst="rect">
          <a:avLst/>
        </a:prstGeom>
      </xdr:spPr>
    </xdr:pic>
    <xdr:clientData/>
  </xdr:twoCellAnchor>
  <xdr:twoCellAnchor>
    <xdr:from>
      <xdr:col>4</xdr:col>
      <xdr:colOff>701913</xdr:colOff>
      <xdr:row>25</xdr:row>
      <xdr:rowOff>23668</xdr:rowOff>
    </xdr:from>
    <xdr:to>
      <xdr:col>10</xdr:col>
      <xdr:colOff>419411</xdr:colOff>
      <xdr:row>39</xdr:row>
      <xdr:rowOff>79639</xdr:rowOff>
    </xdr:to>
    <xdr:sp macro="" textlink="">
      <xdr:nvSpPr>
        <xdr:cNvPr id="3" name="Flussdiagramm: Alternativer Prozess 2">
          <a:extLst>
            <a:ext uri="{FF2B5EF4-FFF2-40B4-BE49-F238E27FC236}">
              <a16:creationId xmlns:a16="http://schemas.microsoft.com/office/drawing/2014/main" id="{0C666EE8-27FA-4CC3-A79A-D518BC143B4F}"/>
            </a:ext>
          </a:extLst>
        </xdr:cNvPr>
        <xdr:cNvSpPr/>
      </xdr:nvSpPr>
      <xdr:spPr>
        <a:xfrm rot="1043994">
          <a:off x="7283688" y="6005368"/>
          <a:ext cx="8013773" cy="2722971"/>
        </a:xfrm>
        <a:prstGeom prst="flowChartAlternateProcess">
          <a:avLst/>
        </a:prstGeom>
        <a:solidFill>
          <a:schemeClr val="accent5">
            <a:lumMod val="20000"/>
            <a:lumOff val="80000"/>
          </a:schemeClr>
        </a:solidFill>
        <a:ln w="76200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4800" b="1">
              <a:solidFill>
                <a:schemeClr val="accent5"/>
              </a:solidFill>
            </a:rPr>
            <a:t>eingeschränkte Version und fiktive Beispielwerte</a:t>
          </a:r>
        </a:p>
        <a:p>
          <a:pPr algn="ctr"/>
          <a:r>
            <a:rPr lang="de-DE" sz="1800" b="1">
              <a:solidFill>
                <a:schemeClr val="accent5"/>
              </a:solidFill>
            </a:rPr>
            <a:t>(u.a. zusätzlich in Vollversion: automatisierte Hochrechnung der finanziellen Wirkung</a:t>
          </a:r>
          <a:r>
            <a:rPr lang="de-DE" sz="1800" b="1" baseline="0">
              <a:solidFill>
                <a:schemeClr val="accent5"/>
              </a:solidFill>
            </a:rPr>
            <a:t> vom heutigen Wert auf das Jahr des Eintritts; automatisierte ID-Vergabe; vereinfachte Eingabe über bedingte Drop-Downs</a:t>
          </a:r>
          <a:r>
            <a:rPr lang="de-DE" sz="1800" b="1">
              <a:solidFill>
                <a:schemeClr val="accent5"/>
              </a:solidFill>
            </a:rPr>
            <a:t>)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13</xdr:row>
      <xdr:rowOff>105103</xdr:rowOff>
    </xdr:from>
    <xdr:to>
      <xdr:col>17</xdr:col>
      <xdr:colOff>0</xdr:colOff>
      <xdr:row>28</xdr:row>
      <xdr:rowOff>24139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644362C2-B6D7-417C-86EC-65B3DFD1F8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20</xdr:col>
      <xdr:colOff>0</xdr:colOff>
      <xdr:row>1</xdr:row>
      <xdr:rowOff>0</xdr:rowOff>
    </xdr:from>
    <xdr:to>
      <xdr:col>21</xdr:col>
      <xdr:colOff>678000</xdr:colOff>
      <xdr:row>3</xdr:row>
      <xdr:rowOff>75775</xdr:rowOff>
    </xdr:to>
    <xdr:pic>
      <xdr:nvPicPr>
        <xdr:cNvPr id="2" name="Grafik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085488B-1232-40AF-B98D-1D147D940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449925" y="266700"/>
          <a:ext cx="1440000" cy="456775"/>
        </a:xfrm>
        <a:prstGeom prst="rect">
          <a:avLst/>
        </a:prstGeom>
      </xdr:spPr>
    </xdr:pic>
    <xdr:clientData/>
  </xdr:twoCellAnchor>
  <xdr:twoCellAnchor>
    <xdr:from>
      <xdr:col>12</xdr:col>
      <xdr:colOff>28575</xdr:colOff>
      <xdr:row>10</xdr:row>
      <xdr:rowOff>19050</xdr:rowOff>
    </xdr:from>
    <xdr:to>
      <xdr:col>16</xdr:col>
      <xdr:colOff>751160</xdr:colOff>
      <xdr:row>14</xdr:row>
      <xdr:rowOff>37212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F360A1DA-B866-46A6-B53E-DFCC5633B2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1060271</xdr:colOff>
      <xdr:row>16</xdr:row>
      <xdr:rowOff>30214</xdr:rowOff>
    </xdr:from>
    <xdr:to>
      <xdr:col>10</xdr:col>
      <xdr:colOff>795348</xdr:colOff>
      <xdr:row>28</xdr:row>
      <xdr:rowOff>168963</xdr:rowOff>
    </xdr:to>
    <xdr:sp macro="" textlink="">
      <xdr:nvSpPr>
        <xdr:cNvPr id="4" name="Flussdiagramm: Alternativer Prozess 3">
          <a:extLst>
            <a:ext uri="{FF2B5EF4-FFF2-40B4-BE49-F238E27FC236}">
              <a16:creationId xmlns:a16="http://schemas.microsoft.com/office/drawing/2014/main" id="{C500FC00-D529-4222-A9FF-F27A812B5F66}"/>
            </a:ext>
          </a:extLst>
        </xdr:cNvPr>
        <xdr:cNvSpPr/>
      </xdr:nvSpPr>
      <xdr:spPr>
        <a:xfrm rot="1043994">
          <a:off x="3412946" y="3221089"/>
          <a:ext cx="7355077" cy="2424749"/>
        </a:xfrm>
        <a:prstGeom prst="flowChartAlternateProcess">
          <a:avLst/>
        </a:prstGeom>
        <a:solidFill>
          <a:schemeClr val="accent5">
            <a:lumMod val="20000"/>
            <a:lumOff val="80000"/>
          </a:schemeClr>
        </a:solidFill>
        <a:ln w="76200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4800" b="1">
              <a:solidFill>
                <a:schemeClr val="accent5"/>
              </a:solidFill>
            </a:rPr>
            <a:t>eingeschränkte Version und fiktive Beispielwerte</a:t>
          </a:r>
        </a:p>
        <a:p>
          <a:pPr algn="ctr"/>
          <a:r>
            <a:rPr lang="de-DE" sz="1800" b="1">
              <a:solidFill>
                <a:schemeClr val="accent5"/>
              </a:solidFill>
            </a:rPr>
            <a:t>(u.a. zusätzlich </a:t>
          </a:r>
          <a:r>
            <a:rPr lang="de-DE" sz="1800" b="1" baseline="0">
              <a:solidFill>
                <a:schemeClr val="accent5"/>
              </a:solidFill>
            </a:rPr>
            <a:t>in Vollversion: </a:t>
          </a:r>
          <a:r>
            <a:rPr lang="de-DE" sz="1800" b="1">
              <a:solidFill>
                <a:schemeClr val="accent5"/>
              </a:solidFill>
            </a:rPr>
            <a:t>automatisierte Neuberechnung</a:t>
          </a:r>
          <a:r>
            <a:rPr lang="de-DE" sz="1800" b="1" baseline="0">
              <a:solidFill>
                <a:schemeClr val="accent5"/>
              </a:solidFill>
            </a:rPr>
            <a:t> je nach ausgewähltem Wirkungsfeld oder Szenario</a:t>
          </a:r>
          <a:r>
            <a:rPr lang="de-DE" sz="1800" b="1">
              <a:solidFill>
                <a:schemeClr val="accent5"/>
              </a:solidFill>
            </a:rPr>
            <a:t>)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1752</xdr:colOff>
      <xdr:row>8</xdr:row>
      <xdr:rowOff>144939</xdr:rowOff>
    </xdr:from>
    <xdr:to>
      <xdr:col>14</xdr:col>
      <xdr:colOff>428625</xdr:colOff>
      <xdr:row>25</xdr:row>
      <xdr:rowOff>118187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CF78B643-F2C4-8FD4-C137-A17D0B02836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15</xdr:col>
      <xdr:colOff>0</xdr:colOff>
      <xdr:row>2</xdr:row>
      <xdr:rowOff>0</xdr:rowOff>
    </xdr:from>
    <xdr:to>
      <xdr:col>16</xdr:col>
      <xdr:colOff>674439</xdr:colOff>
      <xdr:row>4</xdr:row>
      <xdr:rowOff>82897</xdr:rowOff>
    </xdr:to>
    <xdr:pic>
      <xdr:nvPicPr>
        <xdr:cNvPr id="2" name="Grafik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5F55E45-419A-49E5-9761-CB38F5D47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69696" y="427290"/>
          <a:ext cx="1440000" cy="456775"/>
        </a:xfrm>
        <a:prstGeom prst="rect">
          <a:avLst/>
        </a:prstGeom>
      </xdr:spPr>
    </xdr:pic>
    <xdr:clientData/>
  </xdr:twoCellAnchor>
  <xdr:twoCellAnchor>
    <xdr:from>
      <xdr:col>1</xdr:col>
      <xdr:colOff>1130219</xdr:colOff>
      <xdr:row>20</xdr:row>
      <xdr:rowOff>88973</xdr:rowOff>
    </xdr:from>
    <xdr:to>
      <xdr:col>9</xdr:col>
      <xdr:colOff>687874</xdr:colOff>
      <xdr:row>31</xdr:row>
      <xdr:rowOff>176132</xdr:rowOff>
    </xdr:to>
    <xdr:sp macro="" textlink="">
      <xdr:nvSpPr>
        <xdr:cNvPr id="4" name="Flussdiagramm: Alternativer Prozess 3">
          <a:extLst>
            <a:ext uri="{FF2B5EF4-FFF2-40B4-BE49-F238E27FC236}">
              <a16:creationId xmlns:a16="http://schemas.microsoft.com/office/drawing/2014/main" id="{8B0C398C-CA78-4DD5-9B98-F8EE1C53A34A}"/>
            </a:ext>
          </a:extLst>
        </xdr:cNvPr>
        <xdr:cNvSpPr/>
      </xdr:nvSpPr>
      <xdr:spPr>
        <a:xfrm rot="1043994">
          <a:off x="2625644" y="3946598"/>
          <a:ext cx="7463405" cy="2182659"/>
        </a:xfrm>
        <a:prstGeom prst="flowChartAlternateProcess">
          <a:avLst/>
        </a:prstGeom>
        <a:solidFill>
          <a:schemeClr val="accent5">
            <a:lumMod val="20000"/>
            <a:lumOff val="80000"/>
          </a:schemeClr>
        </a:solidFill>
        <a:ln w="76200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4800" b="1">
              <a:solidFill>
                <a:schemeClr val="accent5"/>
              </a:solidFill>
            </a:rPr>
            <a:t>eingeschränkte Version und fiktive Beispielwerte</a:t>
          </a:r>
        </a:p>
        <a:p>
          <a:pPr algn="ctr"/>
          <a:r>
            <a:rPr lang="de-DE" sz="1800" b="1">
              <a:solidFill>
                <a:schemeClr val="accent5"/>
              </a:solidFill>
            </a:rPr>
            <a:t>(u.a. zusätzlich</a:t>
          </a:r>
          <a:r>
            <a:rPr lang="de-DE" sz="1800" b="1" baseline="0">
              <a:solidFill>
                <a:schemeClr val="accent5"/>
              </a:solidFill>
            </a:rPr>
            <a:t> in Vollversion: </a:t>
          </a:r>
          <a:r>
            <a:rPr lang="de-DE" sz="1800" b="1">
              <a:solidFill>
                <a:schemeClr val="accent5"/>
              </a:solidFill>
            </a:rPr>
            <a:t>Auswahl verschiedener</a:t>
          </a:r>
          <a:r>
            <a:rPr lang="de-DE" sz="1800" b="1" baseline="0">
              <a:solidFill>
                <a:schemeClr val="accent5"/>
              </a:solidFill>
            </a:rPr>
            <a:t> Szenarios</a:t>
          </a:r>
          <a:r>
            <a:rPr lang="de-DE" sz="1800" b="1">
              <a:solidFill>
                <a:schemeClr val="accent5"/>
              </a:solidFill>
            </a:rPr>
            <a:t>)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9</xdr:col>
      <xdr:colOff>678000</xdr:colOff>
      <xdr:row>3</xdr:row>
      <xdr:rowOff>75775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3C059A5-90F1-44BC-8BBB-2113D8E97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563225" y="266700"/>
          <a:ext cx="1440000" cy="456775"/>
        </a:xfrm>
        <a:prstGeom prst="rect">
          <a:avLst/>
        </a:prstGeom>
      </xdr:spPr>
    </xdr:pic>
    <xdr:clientData/>
  </xdr:twoCellAnchor>
  <xdr:twoCellAnchor>
    <xdr:from>
      <xdr:col>1</xdr:col>
      <xdr:colOff>408708</xdr:colOff>
      <xdr:row>16</xdr:row>
      <xdr:rowOff>171241</xdr:rowOff>
    </xdr:from>
    <xdr:to>
      <xdr:col>6</xdr:col>
      <xdr:colOff>1263950</xdr:colOff>
      <xdr:row>29</xdr:row>
      <xdr:rowOff>95656</xdr:rowOff>
    </xdr:to>
    <xdr:sp macro="" textlink="">
      <xdr:nvSpPr>
        <xdr:cNvPr id="3" name="Flussdiagramm: Alternativer Prozess 2">
          <a:extLst>
            <a:ext uri="{FF2B5EF4-FFF2-40B4-BE49-F238E27FC236}">
              <a16:creationId xmlns:a16="http://schemas.microsoft.com/office/drawing/2014/main" id="{04B6F91A-BB9C-57E9-9BDE-6739829E9897}"/>
            </a:ext>
          </a:extLst>
        </xdr:cNvPr>
        <xdr:cNvSpPr/>
      </xdr:nvSpPr>
      <xdr:spPr>
        <a:xfrm rot="1043994">
          <a:off x="1637433" y="3295441"/>
          <a:ext cx="7332242" cy="2400915"/>
        </a:xfrm>
        <a:prstGeom prst="flowChartAlternateProcess">
          <a:avLst/>
        </a:prstGeom>
        <a:solidFill>
          <a:schemeClr val="accent5">
            <a:lumMod val="20000"/>
            <a:lumOff val="80000"/>
          </a:schemeClr>
        </a:solidFill>
        <a:ln w="76200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4800" b="1">
              <a:solidFill>
                <a:schemeClr val="accent5"/>
              </a:solidFill>
            </a:rPr>
            <a:t>eingeschränkte Version und fiktive Beispielwerte</a:t>
          </a:r>
        </a:p>
        <a:p>
          <a:pPr algn="ctr"/>
          <a:r>
            <a:rPr lang="de-DE" sz="1800" b="1">
              <a:solidFill>
                <a:schemeClr val="accent5"/>
              </a:solidFill>
            </a:rPr>
            <a:t>(u.a. zusätzlich</a:t>
          </a:r>
          <a:r>
            <a:rPr lang="de-DE" sz="1800" b="1" baseline="0">
              <a:solidFill>
                <a:schemeClr val="accent5"/>
              </a:solidFill>
            </a:rPr>
            <a:t> in Vollversion: </a:t>
          </a:r>
          <a:r>
            <a:rPr lang="de-DE" sz="1800" b="1">
              <a:solidFill>
                <a:schemeClr val="accent5"/>
              </a:solidFill>
            </a:rPr>
            <a:t> automatisierte Hochrechnung und Prognose ausgehend von den IST-Werten)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678000</xdr:colOff>
      <xdr:row>3</xdr:row>
      <xdr:rowOff>75775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06360E-D326-4A38-BACA-3E7996A83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10050" y="266700"/>
          <a:ext cx="1440000" cy="456775"/>
        </a:xfrm>
        <a:prstGeom prst="rect">
          <a:avLst/>
        </a:prstGeom>
      </xdr:spPr>
    </xdr:pic>
    <xdr:clientData/>
  </xdr:twoCellAnchor>
  <xdr:twoCellAnchor>
    <xdr:from>
      <xdr:col>0</xdr:col>
      <xdr:colOff>371688</xdr:colOff>
      <xdr:row>21</xdr:row>
      <xdr:rowOff>36040</xdr:rowOff>
    </xdr:from>
    <xdr:to>
      <xdr:col>8</xdr:col>
      <xdr:colOff>600635</xdr:colOff>
      <xdr:row>34</xdr:row>
      <xdr:rowOff>63317</xdr:rowOff>
    </xdr:to>
    <xdr:sp macro="" textlink="">
      <xdr:nvSpPr>
        <xdr:cNvPr id="4" name="Flussdiagramm: Alternativer Prozess 3">
          <a:extLst>
            <a:ext uri="{FF2B5EF4-FFF2-40B4-BE49-F238E27FC236}">
              <a16:creationId xmlns:a16="http://schemas.microsoft.com/office/drawing/2014/main" id="{2C5CCE1B-745E-4638-B03C-08D5E66C8C1C}"/>
            </a:ext>
          </a:extLst>
        </xdr:cNvPr>
        <xdr:cNvSpPr/>
      </xdr:nvSpPr>
      <xdr:spPr>
        <a:xfrm rot="1043994">
          <a:off x="371688" y="4112740"/>
          <a:ext cx="7353647" cy="2503777"/>
        </a:xfrm>
        <a:prstGeom prst="flowChartAlternateProcess">
          <a:avLst/>
        </a:prstGeom>
        <a:solidFill>
          <a:schemeClr val="accent5">
            <a:lumMod val="20000"/>
            <a:lumOff val="80000"/>
          </a:schemeClr>
        </a:solidFill>
        <a:ln w="76200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4800" b="1">
              <a:solidFill>
                <a:schemeClr val="accent5"/>
              </a:solidFill>
            </a:rPr>
            <a:t>eingeschränkte Version und fiktive Beispielwerte</a:t>
          </a:r>
        </a:p>
        <a:p>
          <a:pPr algn="ctr"/>
          <a:r>
            <a:rPr lang="de-DE" sz="1800" b="1">
              <a:solidFill>
                <a:schemeClr val="accent5"/>
              </a:solidFill>
            </a:rPr>
            <a:t>(u.a. zusätzlich</a:t>
          </a:r>
          <a:r>
            <a:rPr lang="de-DE" sz="1800" b="1" baseline="0">
              <a:solidFill>
                <a:schemeClr val="accent5"/>
              </a:solidFill>
            </a:rPr>
            <a:t> in Vollversion: </a:t>
          </a:r>
          <a:r>
            <a:rPr lang="de-DE" sz="1800" b="1">
              <a:solidFill>
                <a:schemeClr val="accent5"/>
              </a:solidFill>
            </a:rPr>
            <a:t>automatisierte Verbindung zu separatem</a:t>
          </a:r>
          <a:r>
            <a:rPr lang="de-DE" sz="1800" b="1" baseline="0">
              <a:solidFill>
                <a:schemeClr val="accent5"/>
              </a:solidFill>
            </a:rPr>
            <a:t> Excel-Tool zur Berechnung der Prämissen</a:t>
          </a:r>
          <a:r>
            <a:rPr lang="de-DE" sz="1800" b="1">
              <a:solidFill>
                <a:schemeClr val="accent5"/>
              </a:solidFill>
            </a:rPr>
            <a:t>)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</xdr:row>
      <xdr:rowOff>0</xdr:rowOff>
    </xdr:from>
    <xdr:to>
      <xdr:col>8</xdr:col>
      <xdr:colOff>1440000</xdr:colOff>
      <xdr:row>3</xdr:row>
      <xdr:rowOff>75775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544074-F6DB-4BE0-8338-4694F90EA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54118" y="190500"/>
          <a:ext cx="1440000" cy="456775"/>
        </a:xfrm>
        <a:prstGeom prst="rect">
          <a:avLst/>
        </a:prstGeom>
      </xdr:spPr>
    </xdr:pic>
    <xdr:clientData/>
  </xdr:twoCellAnchor>
  <xdr:twoCellAnchor>
    <xdr:from>
      <xdr:col>1</xdr:col>
      <xdr:colOff>1415081</xdr:colOff>
      <xdr:row>24</xdr:row>
      <xdr:rowOff>181182</xdr:rowOff>
    </xdr:from>
    <xdr:to>
      <xdr:col>6</xdr:col>
      <xdr:colOff>1735206</xdr:colOff>
      <xdr:row>36</xdr:row>
      <xdr:rowOff>23768</xdr:rowOff>
    </xdr:to>
    <xdr:sp macro="" textlink="">
      <xdr:nvSpPr>
        <xdr:cNvPr id="3" name="Flussdiagramm: Alternativer Prozess 2">
          <a:extLst>
            <a:ext uri="{FF2B5EF4-FFF2-40B4-BE49-F238E27FC236}">
              <a16:creationId xmlns:a16="http://schemas.microsoft.com/office/drawing/2014/main" id="{E39248E5-6187-4E31-B670-97D8AA1DEB35}"/>
            </a:ext>
          </a:extLst>
        </xdr:cNvPr>
        <xdr:cNvSpPr/>
      </xdr:nvSpPr>
      <xdr:spPr>
        <a:xfrm rot="1043994">
          <a:off x="2862881" y="4838907"/>
          <a:ext cx="7606750" cy="2128586"/>
        </a:xfrm>
        <a:prstGeom prst="flowChartAlternateProcess">
          <a:avLst/>
        </a:prstGeom>
        <a:solidFill>
          <a:schemeClr val="accent5">
            <a:lumMod val="20000"/>
            <a:lumOff val="80000"/>
          </a:schemeClr>
        </a:solidFill>
        <a:ln w="76200">
          <a:solidFill>
            <a:schemeClr val="accent5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de-DE" sz="4800" b="1">
              <a:solidFill>
                <a:schemeClr val="accent5"/>
              </a:solidFill>
            </a:rPr>
            <a:t>eingeschränkte Version und fiktive Beispielwerte</a:t>
          </a:r>
        </a:p>
        <a:p>
          <a:pPr algn="ctr"/>
          <a:r>
            <a:rPr lang="de-DE" sz="1800" b="1">
              <a:solidFill>
                <a:schemeClr val="accent5"/>
              </a:solidFill>
            </a:rPr>
            <a:t>(u.a. zusätzlich</a:t>
          </a:r>
          <a:r>
            <a:rPr lang="de-DE" sz="1800" b="1" baseline="0">
              <a:solidFill>
                <a:schemeClr val="accent5"/>
              </a:solidFill>
            </a:rPr>
            <a:t> in Vollversion: </a:t>
          </a:r>
          <a:r>
            <a:rPr lang="de-DE" sz="1800" b="1">
              <a:solidFill>
                <a:schemeClr val="accent5"/>
              </a:solidFill>
            </a:rPr>
            <a:t>auf Ihre Organisation angepasste Struktur)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teffen Hesping" refreshedDate="45574.873819560184" createdVersion="8" refreshedVersion="8" minRefreshableVersion="3" recordCount="185" xr:uid="{0ACAC243-8090-4D62-A80F-F031D70E15FD}">
  <cacheSource type="worksheet">
    <worksheetSource name="Werte"/>
  </cacheSource>
  <cacheFields count="8">
    <cacheField name="Wirkungsfeld" numFmtId="0">
      <sharedItems count="3">
        <s v="Kirchenleitung"/>
        <s v="Bistumsleitung" u="1"/>
        <s v="Wirkungsfeld 1" u="1"/>
      </sharedItems>
    </cacheField>
    <cacheField name="Tätigkeitsbereich" numFmtId="0">
      <sharedItems/>
    </cacheField>
    <cacheField name="Jahr" numFmtId="0">
      <sharedItems containsSemiMixedTypes="0" containsString="0" containsNumber="1" containsInteger="1" minValue="2022" maxValue="2030" count="9">
        <n v="2023"/>
        <n v="2022"/>
        <n v="2024"/>
        <n v="2025"/>
        <n v="2026"/>
        <n v="2027"/>
        <n v="2028"/>
        <n v="2029"/>
        <n v="2030"/>
      </sharedItems>
    </cacheField>
    <cacheField name="Daten" numFmtId="0">
      <sharedItems count="8">
        <s v="HH"/>
        <s v="IST"/>
        <s v="PLAN"/>
        <s v="SOLL"/>
        <s v="WIRD"/>
        <s v="PLAN1" u="1"/>
        <s v="PLAN2" u="1"/>
        <s v="Haushalt" u="1"/>
      </sharedItems>
    </cacheField>
    <cacheField name="Typ" numFmtId="0">
      <sharedItems containsBlank="1"/>
    </cacheField>
    <cacheField name="Art" numFmtId="0">
      <sharedItems containsBlank="1"/>
    </cacheField>
    <cacheField name="Betrag" numFmtId="8">
      <sharedItems containsSemiMixedTypes="0" containsString="0" containsNumber="1" minValue="-3000000" maxValue="17048108.665880445"/>
    </cacheField>
    <cacheField name="Dif zu Soll" numFmtId="0" formula="Jahr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85">
  <r>
    <x v="0"/>
    <s v="Leitung"/>
    <x v="0"/>
    <x v="0"/>
    <s v="Aufwand"/>
    <s v="Abschreibungen"/>
    <n v="23276"/>
  </r>
  <r>
    <x v="0"/>
    <s v="Leitung"/>
    <x v="0"/>
    <x v="0"/>
    <s v="Aufwand"/>
    <s v="Bauunterhalt"/>
    <n v="20000"/>
  </r>
  <r>
    <x v="0"/>
    <s v="Leitung"/>
    <x v="0"/>
    <x v="0"/>
    <s v="Aufwand"/>
    <s v="Personalaufwand"/>
    <n v="14611276.210000001"/>
  </r>
  <r>
    <x v="0"/>
    <s v="Leitung"/>
    <x v="0"/>
    <x v="0"/>
    <s v="Aufwand"/>
    <s v="Personalnebenkosten"/>
    <n v="0"/>
  </r>
  <r>
    <x v="0"/>
    <s v="Leitung"/>
    <x v="0"/>
    <x v="0"/>
    <s v="Aufwand"/>
    <s v="Sachaufwand"/>
    <n v="1573350"/>
  </r>
  <r>
    <x v="0"/>
    <s v="Leitung"/>
    <x v="0"/>
    <x v="0"/>
    <s v="Aufwand"/>
    <s v="Sonstige Aufwendungen"/>
    <n v="195000"/>
  </r>
  <r>
    <x v="0"/>
    <s v="Leitung"/>
    <x v="0"/>
    <x v="0"/>
    <s v="Ertrag"/>
    <s v="Kirchensteuereinnahmen"/>
    <n v="-30012"/>
  </r>
  <r>
    <x v="0"/>
    <s v="Leitung"/>
    <x v="0"/>
    <x v="0"/>
    <s v="Ertrag"/>
    <s v="Sonstige betriebliche Erträge"/>
    <n v="0"/>
  </r>
  <r>
    <x v="0"/>
    <s v="Leitung"/>
    <x v="0"/>
    <x v="0"/>
    <s v="Ertrag"/>
    <s v="Sonstige Erträge"/>
    <n v="0"/>
  </r>
  <r>
    <x v="0"/>
    <s v="Leitung"/>
    <x v="0"/>
    <x v="0"/>
    <s v="Ertrag"/>
    <s v="Spenden und Kollekten"/>
    <n v="-1482.83"/>
  </r>
  <r>
    <x v="0"/>
    <s v="Leitung"/>
    <x v="0"/>
    <x v="0"/>
    <s v="Ertrag"/>
    <s v="Zuschüsse Dritter"/>
    <n v="-45941.42"/>
  </r>
  <r>
    <x v="0"/>
    <s v="Leitung"/>
    <x v="1"/>
    <x v="1"/>
    <s v="Aufwand"/>
    <s v="Abschreibungen"/>
    <n v="10865"/>
  </r>
  <r>
    <x v="0"/>
    <s v="Leitung"/>
    <x v="1"/>
    <x v="1"/>
    <s v="Aufwand"/>
    <s v="Bauunterhalt"/>
    <n v="10000"/>
  </r>
  <r>
    <x v="0"/>
    <s v="Leitung"/>
    <x v="1"/>
    <x v="1"/>
    <s v="Aufwand"/>
    <s v="Personalaufwand"/>
    <n v="11317949.15"/>
  </r>
  <r>
    <x v="0"/>
    <s v="Leitung"/>
    <x v="1"/>
    <x v="1"/>
    <s v="Aufwand"/>
    <s v="Personalnebenkosten"/>
    <n v="4800"/>
  </r>
  <r>
    <x v="0"/>
    <s v="Leitung"/>
    <x v="1"/>
    <x v="1"/>
    <s v="Aufwand"/>
    <s v="Sachaufwand"/>
    <n v="1012600"/>
  </r>
  <r>
    <x v="0"/>
    <s v="Leitung"/>
    <x v="1"/>
    <x v="1"/>
    <s v="Aufwand"/>
    <s v="Sonstige Aufwendungen"/>
    <n v="0"/>
  </r>
  <r>
    <x v="0"/>
    <s v="Leitung"/>
    <x v="1"/>
    <x v="1"/>
    <s v="Ertrag"/>
    <s v="Kirchensteuereinnahmen"/>
    <n v="-31369"/>
  </r>
  <r>
    <x v="0"/>
    <s v="Leitung"/>
    <x v="1"/>
    <x v="1"/>
    <s v="Ertrag"/>
    <s v="Sonstige betriebliche Erträge"/>
    <n v="0"/>
  </r>
  <r>
    <x v="0"/>
    <s v="Leitung"/>
    <x v="1"/>
    <x v="1"/>
    <s v="Ertrag"/>
    <s v="Sonstige Erträge"/>
    <n v="0"/>
  </r>
  <r>
    <x v="0"/>
    <s v="Leitung"/>
    <x v="1"/>
    <x v="1"/>
    <s v="Ertrag"/>
    <s v="Spenden und Kollekten"/>
    <n v="-2670.93"/>
  </r>
  <r>
    <x v="0"/>
    <s v="Leitung"/>
    <x v="1"/>
    <x v="1"/>
    <s v="Ertrag"/>
    <s v="Zuschüsse Dritter"/>
    <n v="-29378.21"/>
  </r>
  <r>
    <x v="0"/>
    <s v="Leitung"/>
    <x v="2"/>
    <x v="2"/>
    <s v="Aufwand"/>
    <s v="Abschreibungen"/>
    <n v="23508.76"/>
  </r>
  <r>
    <x v="0"/>
    <s v="Leitung"/>
    <x v="2"/>
    <x v="2"/>
    <s v="Aufwand"/>
    <s v="Bauunterhalt"/>
    <n v="19089.026915113871"/>
  </r>
  <r>
    <x v="0"/>
    <s v="Leitung"/>
    <x v="2"/>
    <x v="2"/>
    <s v="Aufwand"/>
    <s v="Personalaufwand"/>
    <n v="14990789.877792209"/>
  </r>
  <r>
    <x v="0"/>
    <s v="Leitung"/>
    <x v="2"/>
    <x v="2"/>
    <s v="Aufwand"/>
    <s v="Personalnebenkosten"/>
    <n v="0"/>
  </r>
  <r>
    <x v="0"/>
    <s v="Leitung"/>
    <x v="2"/>
    <x v="2"/>
    <s v="Aufwand"/>
    <s v="Sachaufwand"/>
    <n v="1573350"/>
  </r>
  <r>
    <x v="0"/>
    <s v="Leitung"/>
    <x v="2"/>
    <x v="2"/>
    <s v="Aufwand"/>
    <s v="Sonstige Aufwendungen"/>
    <n v="202143.5675615932"/>
  </r>
  <r>
    <x v="0"/>
    <s v="Leitung"/>
    <x v="2"/>
    <x v="2"/>
    <s v="Ertrag"/>
    <s v="Kirchensteuereinnahmen"/>
    <n v="-30012"/>
  </r>
  <r>
    <x v="0"/>
    <s v="Leitung"/>
    <x v="2"/>
    <x v="2"/>
    <s v="Ertrag"/>
    <s v="Sonstige betriebliche Erträge"/>
    <n v="0"/>
  </r>
  <r>
    <x v="0"/>
    <s v="Leitung"/>
    <x v="2"/>
    <x v="2"/>
    <s v="Ertrag"/>
    <s v="Sonstige Erträge"/>
    <n v="0"/>
  </r>
  <r>
    <x v="0"/>
    <s v="Leitung"/>
    <x v="2"/>
    <x v="2"/>
    <s v="Ertrag"/>
    <s v="Spenden und Kollekten"/>
    <n v="-1522.3721333333333"/>
  </r>
  <r>
    <x v="0"/>
    <s v="Leitung"/>
    <x v="2"/>
    <x v="2"/>
    <s v="Ertrag"/>
    <s v="Zuschüsse Dritter"/>
    <n v="-45941.42"/>
  </r>
  <r>
    <x v="0"/>
    <s v="Leitung"/>
    <x v="3"/>
    <x v="2"/>
    <s v="Aufwand"/>
    <s v="Abschreibungen"/>
    <n v="23043.239999999998"/>
  </r>
  <r>
    <x v="0"/>
    <s v="Leitung"/>
    <x v="3"/>
    <x v="2"/>
    <s v="Aufwand"/>
    <s v="Bauunterhalt"/>
    <n v="19171.842650103517"/>
  </r>
  <r>
    <x v="0"/>
    <s v="Leitung"/>
    <x v="3"/>
    <x v="2"/>
    <s v="Aufwand"/>
    <s v="Personalaufwand"/>
    <n v="14831013.721484466"/>
  </r>
  <r>
    <x v="0"/>
    <s v="Leitung"/>
    <x v="3"/>
    <x v="2"/>
    <s v="Aufwand"/>
    <s v="Personalnebenkosten"/>
    <n v="0"/>
  </r>
  <r>
    <x v="0"/>
    <s v="Leitung"/>
    <x v="3"/>
    <x v="2"/>
    <s v="Aufwand"/>
    <s v="Sachaufwand"/>
    <n v="1573350"/>
  </r>
  <r>
    <x v="0"/>
    <s v="Leitung"/>
    <x v="3"/>
    <x v="2"/>
    <s v="Aufwand"/>
    <s v="Sonstige Aufwendungen"/>
    <n v="211583.11382027325"/>
  </r>
  <r>
    <x v="0"/>
    <s v="Leitung"/>
    <x v="3"/>
    <x v="2"/>
    <s v="Ertrag"/>
    <s v="Kirchensteuereinnahmen"/>
    <n v="-30012"/>
  </r>
  <r>
    <x v="0"/>
    <s v="Leitung"/>
    <x v="3"/>
    <x v="2"/>
    <s v="Ertrag"/>
    <s v="Sonstige betriebliche Erträge"/>
    <n v="0"/>
  </r>
  <r>
    <x v="0"/>
    <s v="Leitung"/>
    <x v="3"/>
    <x v="2"/>
    <s v="Ertrag"/>
    <s v="Sonstige Erträge"/>
    <n v="-3000000"/>
  </r>
  <r>
    <x v="0"/>
    <s v="Leitung"/>
    <x v="3"/>
    <x v="2"/>
    <s v="Ertrag"/>
    <s v="Spenden und Kollekten"/>
    <n v="-1561.9142666666667"/>
  </r>
  <r>
    <x v="0"/>
    <s v="Leitung"/>
    <x v="3"/>
    <x v="2"/>
    <s v="Ertrag"/>
    <s v="Zuschüsse Dritter"/>
    <n v="-45941.42"/>
  </r>
  <r>
    <x v="0"/>
    <s v="Leitung"/>
    <x v="4"/>
    <x v="2"/>
    <s v="Aufwand"/>
    <s v="Abschreibungen"/>
    <n v="22344.959999999999"/>
  </r>
  <r>
    <x v="0"/>
    <s v="Leitung"/>
    <x v="4"/>
    <x v="2"/>
    <s v="Aufwand"/>
    <s v="Bauunterhalt"/>
    <n v="19254.658385093167"/>
  </r>
  <r>
    <x v="0"/>
    <s v="Leitung"/>
    <x v="4"/>
    <x v="2"/>
    <s v="Aufwand"/>
    <s v="Personalaufwand"/>
    <n v="15197211.591150749"/>
  </r>
  <r>
    <x v="0"/>
    <s v="Leitung"/>
    <x v="4"/>
    <x v="2"/>
    <s v="Aufwand"/>
    <s v="Personalnebenkosten"/>
    <n v="0"/>
  </r>
  <r>
    <x v="0"/>
    <s v="Leitung"/>
    <x v="4"/>
    <x v="2"/>
    <s v="Aufwand"/>
    <s v="Sachaufwand"/>
    <n v="1573350"/>
  </r>
  <r>
    <x v="0"/>
    <s v="Leitung"/>
    <x v="4"/>
    <x v="2"/>
    <s v="Aufwand"/>
    <s v="Sonstige Aufwendungen"/>
    <n v="-255303.8709243302"/>
  </r>
  <r>
    <x v="0"/>
    <s v="Leitung"/>
    <x v="4"/>
    <x v="2"/>
    <s v="Ertrag"/>
    <s v="Kirchensteuereinnahmen"/>
    <n v="-30012"/>
  </r>
  <r>
    <x v="0"/>
    <s v="Leitung"/>
    <x v="4"/>
    <x v="2"/>
    <s v="Ertrag"/>
    <s v="Sonstige betriebliche Erträge"/>
    <n v="0"/>
  </r>
  <r>
    <x v="0"/>
    <s v="Leitung"/>
    <x v="4"/>
    <x v="2"/>
    <s v="Ertrag"/>
    <s v="Sonstige Erträge"/>
    <n v="-3000000"/>
  </r>
  <r>
    <x v="0"/>
    <s v="Leitung"/>
    <x v="4"/>
    <x v="2"/>
    <s v="Ertrag"/>
    <s v="Spenden und Kollekten"/>
    <n v="-1603.6531851851851"/>
  </r>
  <r>
    <x v="0"/>
    <s v="Leitung"/>
    <x v="4"/>
    <x v="2"/>
    <s v="Ertrag"/>
    <s v="Zuschüsse Dritter"/>
    <n v="-45941.42"/>
  </r>
  <r>
    <x v="0"/>
    <s v="Leitung"/>
    <x v="5"/>
    <x v="2"/>
    <s v="Aufwand"/>
    <s v="Abschreibungen"/>
    <n v="21411.583678339332"/>
  </r>
  <r>
    <x v="0"/>
    <s v="Leitung"/>
    <x v="5"/>
    <x v="2"/>
    <s v="Aufwand"/>
    <s v="Bauunterhalt"/>
    <n v="19639.751552795031"/>
  </r>
  <r>
    <x v="0"/>
    <s v="Leitung"/>
    <x v="5"/>
    <x v="2"/>
    <s v="Aufwand"/>
    <s v="Personalaufwand"/>
    <n v="15501155.822973765"/>
  </r>
  <r>
    <x v="0"/>
    <s v="Leitung"/>
    <x v="5"/>
    <x v="2"/>
    <s v="Aufwand"/>
    <s v="Personalnebenkosten"/>
    <n v="0"/>
  </r>
  <r>
    <x v="0"/>
    <s v="Leitung"/>
    <x v="5"/>
    <x v="2"/>
    <s v="Aufwand"/>
    <s v="Sachaufwand"/>
    <n v="1573350"/>
  </r>
  <r>
    <x v="0"/>
    <s v="Leitung"/>
    <x v="5"/>
    <x v="2"/>
    <s v="Aufwand"/>
    <s v="Sonstige Aufwendungen"/>
    <n v="-259158.30232351652"/>
  </r>
  <r>
    <x v="0"/>
    <s v="Leitung"/>
    <x v="5"/>
    <x v="2"/>
    <s v="Ertrag"/>
    <s v="Kirchensteuereinnahmen"/>
    <n v="-30012"/>
  </r>
  <r>
    <x v="0"/>
    <s v="Leitung"/>
    <x v="5"/>
    <x v="2"/>
    <s v="Ertrag"/>
    <s v="Sonstige betriebliche Erträge"/>
    <n v="0"/>
  </r>
  <r>
    <x v="0"/>
    <s v="Leitung"/>
    <x v="5"/>
    <x v="2"/>
    <s v="Ertrag"/>
    <s v="Sonstige Erträge"/>
    <n v="-3000000"/>
  </r>
  <r>
    <x v="0"/>
    <s v="Leitung"/>
    <x v="5"/>
    <x v="2"/>
    <s v="Ertrag"/>
    <s v="Spenden und Kollekten"/>
    <n v="-1631.717115925926"/>
  </r>
  <r>
    <x v="0"/>
    <s v="Leitung"/>
    <x v="5"/>
    <x v="2"/>
    <s v="Ertrag"/>
    <s v="Zuschüsse Dritter"/>
    <n v="-45941.42"/>
  </r>
  <r>
    <x v="0"/>
    <s v="Leitung"/>
    <x v="6"/>
    <x v="2"/>
    <s v="Aufwand"/>
    <s v="Abschreibungen"/>
    <n v="20517.19562776247"/>
  </r>
  <r>
    <x v="0"/>
    <s v="Leitung"/>
    <x v="6"/>
    <x v="2"/>
    <s v="Aufwand"/>
    <s v="Bauunterhalt"/>
    <n v="20032.546583850934"/>
  </r>
  <r>
    <x v="0"/>
    <s v="Leitung"/>
    <x v="6"/>
    <x v="2"/>
    <s v="Aufwand"/>
    <s v="Personalaufwand"/>
    <n v="13294599.96800467"/>
  </r>
  <r>
    <x v="0"/>
    <s v="Leitung"/>
    <x v="6"/>
    <x v="2"/>
    <s v="Aufwand"/>
    <s v="Personalnebenkosten"/>
    <n v="0"/>
  </r>
  <r>
    <x v="0"/>
    <s v="Leitung"/>
    <x v="6"/>
    <x v="2"/>
    <s v="Aufwand"/>
    <s v="Sachaufwand"/>
    <n v="1573350"/>
  </r>
  <r>
    <x v="0"/>
    <s v="Leitung"/>
    <x v="6"/>
    <x v="2"/>
    <s v="Aufwand"/>
    <s v="Sonstige Aufwendungen"/>
    <n v="-263070.92571703979"/>
  </r>
  <r>
    <x v="0"/>
    <s v="Leitung"/>
    <x v="6"/>
    <x v="2"/>
    <s v="Ertrag"/>
    <s v="Kirchensteuereinnahmen"/>
    <n v="-30012"/>
  </r>
  <r>
    <x v="0"/>
    <s v="Leitung"/>
    <x v="6"/>
    <x v="2"/>
    <s v="Ertrag"/>
    <s v="Sonstige betriebliche Erträge"/>
    <n v="0"/>
  </r>
  <r>
    <x v="0"/>
    <s v="Leitung"/>
    <x v="6"/>
    <x v="2"/>
    <s v="Ertrag"/>
    <s v="Sonstige Erträge"/>
    <n v="-3000000"/>
  </r>
  <r>
    <x v="0"/>
    <s v="Leitung"/>
    <x v="6"/>
    <x v="2"/>
    <s v="Ertrag"/>
    <s v="Spenden und Kollekten"/>
    <n v="-1660.2721654546299"/>
  </r>
  <r>
    <x v="0"/>
    <s v="Leitung"/>
    <x v="6"/>
    <x v="2"/>
    <s v="Ertrag"/>
    <s v="Zuschüsse Dritter"/>
    <n v="-45941.42"/>
  </r>
  <r>
    <x v="0"/>
    <s v="Leitung"/>
    <x v="7"/>
    <x v="2"/>
    <s v="Aufwand"/>
    <s v="Abschreibungen"/>
    <n v="19660.167260478156"/>
  </r>
  <r>
    <x v="0"/>
    <s v="Leitung"/>
    <x v="7"/>
    <x v="2"/>
    <s v="Aufwand"/>
    <s v="Bauunterhalt"/>
    <n v="20433.197515527954"/>
  </r>
  <r>
    <x v="0"/>
    <s v="Leitung"/>
    <x v="7"/>
    <x v="2"/>
    <s v="Aufwand"/>
    <s v="Personalaufwand"/>
    <n v="13560491.967364764"/>
  </r>
  <r>
    <x v="0"/>
    <s v="Leitung"/>
    <x v="7"/>
    <x v="2"/>
    <s v="Aufwand"/>
    <s v="Personalnebenkosten"/>
    <n v="0"/>
  </r>
  <r>
    <x v="0"/>
    <s v="Leitung"/>
    <x v="7"/>
    <x v="2"/>
    <s v="Aufwand"/>
    <s v="Sachaufwand"/>
    <n v="1573350"/>
  </r>
  <r>
    <x v="0"/>
    <s v="Leitung"/>
    <x v="7"/>
    <x v="2"/>
    <s v="Aufwand"/>
    <s v="Sonstige Aufwendungen"/>
    <n v="-267042.6196542512"/>
  </r>
  <r>
    <x v="0"/>
    <s v="Leitung"/>
    <x v="7"/>
    <x v="2"/>
    <s v="Ertrag"/>
    <s v="Kirchensteuereinnahmen"/>
    <n v="-30012"/>
  </r>
  <r>
    <x v="0"/>
    <s v="Leitung"/>
    <x v="7"/>
    <x v="2"/>
    <s v="Ertrag"/>
    <s v="Sonstige betriebliche Erträge"/>
    <n v="0"/>
  </r>
  <r>
    <x v="0"/>
    <s v="Leitung"/>
    <x v="7"/>
    <x v="2"/>
    <s v="Ertrag"/>
    <s v="Sonstige Erträge"/>
    <n v="-3000000"/>
  </r>
  <r>
    <x v="0"/>
    <s v="Leitung"/>
    <x v="7"/>
    <x v="2"/>
    <s v="Ertrag"/>
    <s v="Spenden und Kollekten"/>
    <n v="-1689.3269283500861"/>
  </r>
  <r>
    <x v="0"/>
    <s v="Leitung"/>
    <x v="7"/>
    <x v="2"/>
    <s v="Ertrag"/>
    <s v="Zuschüsse Dritter"/>
    <n v="-45941.42"/>
  </r>
  <r>
    <x v="0"/>
    <s v="Leitung"/>
    <x v="8"/>
    <x v="2"/>
    <s v="Aufwand"/>
    <s v="Abschreibungen"/>
    <n v="18838.938016800003"/>
  </r>
  <r>
    <x v="0"/>
    <s v="Leitung"/>
    <x v="8"/>
    <x v="2"/>
    <s v="Aufwand"/>
    <s v="Bauunterhalt"/>
    <n v="20841.861465838512"/>
  </r>
  <r>
    <x v="0"/>
    <s v="Leitung"/>
    <x v="8"/>
    <x v="2"/>
    <s v="Aufwand"/>
    <s v="Personalaufwand"/>
    <n v="13831701.806712059"/>
  </r>
  <r>
    <x v="0"/>
    <s v="Leitung"/>
    <x v="8"/>
    <x v="2"/>
    <s v="Aufwand"/>
    <s v="Personalnebenkosten"/>
    <n v="0"/>
  </r>
  <r>
    <x v="0"/>
    <s v="Leitung"/>
    <x v="8"/>
    <x v="2"/>
    <s v="Aufwand"/>
    <s v="Sachaufwand"/>
    <n v="1573350"/>
  </r>
  <r>
    <x v="0"/>
    <s v="Leitung"/>
    <x v="8"/>
    <x v="2"/>
    <s v="Aufwand"/>
    <s v="Sonstige Aufwendungen"/>
    <n v="-271074.27594833612"/>
  </r>
  <r>
    <x v="0"/>
    <s v="Leitung"/>
    <x v="8"/>
    <x v="2"/>
    <s v="Ertrag"/>
    <s v="Kirchensteuereinnahmen"/>
    <n v="-30012"/>
  </r>
  <r>
    <x v="0"/>
    <s v="Leitung"/>
    <x v="8"/>
    <x v="2"/>
    <s v="Ertrag"/>
    <s v="Sonstige betriebliche Erträge"/>
    <n v="0"/>
  </r>
  <r>
    <x v="0"/>
    <s v="Leitung"/>
    <x v="8"/>
    <x v="2"/>
    <s v="Ertrag"/>
    <s v="Sonstige Erträge"/>
    <n v="-3000000"/>
  </r>
  <r>
    <x v="0"/>
    <s v="Leitung"/>
    <x v="8"/>
    <x v="2"/>
    <s v="Ertrag"/>
    <s v="Spenden und Kollekten"/>
    <n v="-1718.8901495962127"/>
  </r>
  <r>
    <x v="0"/>
    <s v="Leitung"/>
    <x v="8"/>
    <x v="2"/>
    <s v="Ertrag"/>
    <s v="Zuschüsse Dritter"/>
    <n v="-45941.42"/>
  </r>
  <r>
    <x v="0"/>
    <s v="Leitung"/>
    <x v="1"/>
    <x v="3"/>
    <m/>
    <m/>
    <n v="10000000"/>
  </r>
  <r>
    <x v="0"/>
    <s v="Leitung"/>
    <x v="0"/>
    <x v="3"/>
    <m/>
    <m/>
    <n v="10000000"/>
  </r>
  <r>
    <x v="0"/>
    <s v="Leitung"/>
    <x v="2"/>
    <x v="3"/>
    <m/>
    <m/>
    <n v="10000000"/>
  </r>
  <r>
    <x v="0"/>
    <s v="Leitung"/>
    <x v="3"/>
    <x v="3"/>
    <m/>
    <m/>
    <n v="10000000"/>
  </r>
  <r>
    <x v="0"/>
    <s v="Leitung"/>
    <x v="4"/>
    <x v="3"/>
    <m/>
    <m/>
    <n v="10000000"/>
  </r>
  <r>
    <x v="0"/>
    <s v="Leitung"/>
    <x v="5"/>
    <x v="3"/>
    <m/>
    <m/>
    <n v="10000000"/>
  </r>
  <r>
    <x v="0"/>
    <s v="Leitung"/>
    <x v="6"/>
    <x v="3"/>
    <m/>
    <m/>
    <n v="10000000"/>
  </r>
  <r>
    <x v="0"/>
    <s v="Leitung"/>
    <x v="7"/>
    <x v="3"/>
    <m/>
    <m/>
    <n v="10000000"/>
  </r>
  <r>
    <x v="0"/>
    <s v="Leitung"/>
    <x v="8"/>
    <x v="3"/>
    <m/>
    <m/>
    <n v="10000000"/>
  </r>
  <r>
    <x v="0"/>
    <s v="Leitung"/>
    <x v="2"/>
    <x v="4"/>
    <s v="Aufwand"/>
    <s v="Abschreibungen"/>
    <n v="23508.76"/>
  </r>
  <r>
    <x v="0"/>
    <s v="Leitung"/>
    <x v="2"/>
    <x v="4"/>
    <s v="Aufwand"/>
    <s v="Bauunterhalt"/>
    <n v="19089.026915113871"/>
  </r>
  <r>
    <x v="0"/>
    <s v="Leitung"/>
    <x v="2"/>
    <x v="4"/>
    <s v="Aufwand"/>
    <s v="Personalaufwand"/>
    <n v="14990789.877792209"/>
  </r>
  <r>
    <x v="0"/>
    <s v="Leitung"/>
    <x v="2"/>
    <x v="4"/>
    <s v="Aufwand"/>
    <s v="Personalnebenkosten"/>
    <n v="0"/>
  </r>
  <r>
    <x v="0"/>
    <s v="Leitung"/>
    <x v="2"/>
    <x v="4"/>
    <s v="Aufwand"/>
    <s v="Sachaufwand"/>
    <n v="1573350"/>
  </r>
  <r>
    <x v="0"/>
    <s v="Leitung"/>
    <x v="2"/>
    <x v="4"/>
    <s v="Aufwand"/>
    <s v="Sonstige Aufwendungen"/>
    <n v="202143.5675615932"/>
  </r>
  <r>
    <x v="0"/>
    <s v="Leitung"/>
    <x v="2"/>
    <x v="4"/>
    <s v="Ertrag"/>
    <s v="Kirchensteuereinnahmen"/>
    <n v="-30012"/>
  </r>
  <r>
    <x v="0"/>
    <s v="Leitung"/>
    <x v="2"/>
    <x v="4"/>
    <s v="Ertrag"/>
    <s v="Sonstige betriebliche Erträge"/>
    <n v="0"/>
  </r>
  <r>
    <x v="0"/>
    <s v="Leitung"/>
    <x v="2"/>
    <x v="4"/>
    <s v="Ertrag"/>
    <s v="Sonstige Erträge"/>
    <n v="0"/>
  </r>
  <r>
    <x v="0"/>
    <s v="Leitung"/>
    <x v="2"/>
    <x v="4"/>
    <s v="Ertrag"/>
    <s v="Spenden und Kollekten"/>
    <n v="-1522.3721333333333"/>
  </r>
  <r>
    <x v="0"/>
    <s v="Leitung"/>
    <x v="2"/>
    <x v="4"/>
    <s v="Ertrag"/>
    <s v="Zuschüsse Dritter"/>
    <n v="-45941.42"/>
  </r>
  <r>
    <x v="0"/>
    <s v="Leitung"/>
    <x v="3"/>
    <x v="4"/>
    <s v="Aufwand"/>
    <s v="Abschreibungen"/>
    <n v="23043.239999999998"/>
  </r>
  <r>
    <x v="0"/>
    <s v="Leitung"/>
    <x v="3"/>
    <x v="4"/>
    <s v="Aufwand"/>
    <s v="Bauunterhalt"/>
    <n v="19171.842650103517"/>
  </r>
  <r>
    <x v="0"/>
    <s v="Leitung"/>
    <x v="3"/>
    <x v="4"/>
    <s v="Aufwand"/>
    <s v="Personalaufwand"/>
    <n v="15370303.545584416"/>
  </r>
  <r>
    <x v="0"/>
    <s v="Leitung"/>
    <x v="3"/>
    <x v="4"/>
    <s v="Aufwand"/>
    <s v="Personalnebenkosten"/>
    <n v="0"/>
  </r>
  <r>
    <x v="0"/>
    <s v="Leitung"/>
    <x v="3"/>
    <x v="4"/>
    <s v="Aufwand"/>
    <s v="Sachaufwand"/>
    <n v="1573350"/>
  </r>
  <r>
    <x v="0"/>
    <s v="Leitung"/>
    <x v="3"/>
    <x v="4"/>
    <s v="Aufwand"/>
    <s v="Sonstige Aufwendungen"/>
    <n v="211583.11382027325"/>
  </r>
  <r>
    <x v="0"/>
    <s v="Leitung"/>
    <x v="3"/>
    <x v="4"/>
    <s v="Ertrag"/>
    <s v="Kirchensteuereinnahmen"/>
    <n v="-30012"/>
  </r>
  <r>
    <x v="0"/>
    <s v="Leitung"/>
    <x v="3"/>
    <x v="4"/>
    <s v="Ertrag"/>
    <s v="Sonstige betriebliche Erträge"/>
    <n v="0"/>
  </r>
  <r>
    <x v="0"/>
    <s v="Leitung"/>
    <x v="3"/>
    <x v="4"/>
    <s v="Ertrag"/>
    <s v="Sonstige Erträge"/>
    <n v="0"/>
  </r>
  <r>
    <x v="0"/>
    <s v="Leitung"/>
    <x v="3"/>
    <x v="4"/>
    <s v="Ertrag"/>
    <s v="Spenden und Kollekten"/>
    <n v="-1561.9142666666667"/>
  </r>
  <r>
    <x v="0"/>
    <s v="Leitung"/>
    <x v="3"/>
    <x v="4"/>
    <s v="Ertrag"/>
    <s v="Zuschüsse Dritter"/>
    <n v="-45941.42"/>
  </r>
  <r>
    <x v="0"/>
    <s v="Leitung"/>
    <x v="4"/>
    <x v="4"/>
    <s v="Aufwand"/>
    <s v="Abschreibungen"/>
    <n v="22344.959999999999"/>
  </r>
  <r>
    <x v="0"/>
    <s v="Leitung"/>
    <x v="4"/>
    <x v="4"/>
    <s v="Aufwand"/>
    <s v="Bauunterhalt"/>
    <n v="19254.658385093167"/>
  </r>
  <r>
    <x v="0"/>
    <s v="Leitung"/>
    <x v="4"/>
    <x v="4"/>
    <s v="Aufwand"/>
    <s v="Personalaufwand"/>
    <n v="15749817.213376626"/>
  </r>
  <r>
    <x v="0"/>
    <s v="Leitung"/>
    <x v="4"/>
    <x v="4"/>
    <s v="Aufwand"/>
    <s v="Personalnebenkosten"/>
    <n v="0"/>
  </r>
  <r>
    <x v="0"/>
    <s v="Leitung"/>
    <x v="4"/>
    <x v="4"/>
    <s v="Aufwand"/>
    <s v="Sachaufwand"/>
    <n v="1573350"/>
  </r>
  <r>
    <x v="0"/>
    <s v="Leitung"/>
    <x v="4"/>
    <x v="4"/>
    <s v="Aufwand"/>
    <s v="Sonstige Aufwendungen"/>
    <n v="221848.40587615536"/>
  </r>
  <r>
    <x v="0"/>
    <s v="Leitung"/>
    <x v="4"/>
    <x v="4"/>
    <s v="Ertrag"/>
    <s v="Kirchensteuereinnahmen"/>
    <n v="-30012"/>
  </r>
  <r>
    <x v="0"/>
    <s v="Leitung"/>
    <x v="4"/>
    <x v="4"/>
    <s v="Ertrag"/>
    <s v="Sonstige betriebliche Erträge"/>
    <n v="0"/>
  </r>
  <r>
    <x v="0"/>
    <s v="Leitung"/>
    <x v="4"/>
    <x v="4"/>
    <s v="Ertrag"/>
    <s v="Sonstige Erträge"/>
    <n v="0"/>
  </r>
  <r>
    <x v="0"/>
    <s v="Leitung"/>
    <x v="4"/>
    <x v="4"/>
    <s v="Ertrag"/>
    <s v="Spenden und Kollekten"/>
    <n v="-1603.6531851851851"/>
  </r>
  <r>
    <x v="0"/>
    <s v="Leitung"/>
    <x v="4"/>
    <x v="4"/>
    <s v="Ertrag"/>
    <s v="Zuschüsse Dritter"/>
    <n v="-45941.42"/>
  </r>
  <r>
    <x v="0"/>
    <s v="Leitung"/>
    <x v="5"/>
    <x v="4"/>
    <s v="Aufwand"/>
    <s v="Abschreibungen"/>
    <n v="21411.583678339332"/>
  </r>
  <r>
    <x v="0"/>
    <s v="Leitung"/>
    <x v="5"/>
    <x v="4"/>
    <s v="Aufwand"/>
    <s v="Bauunterhalt"/>
    <n v="19639.751552795031"/>
  </r>
  <r>
    <x v="0"/>
    <s v="Leitung"/>
    <x v="5"/>
    <x v="4"/>
    <s v="Aufwand"/>
    <s v="Personalaufwand"/>
    <n v="16064813.557644159"/>
  </r>
  <r>
    <x v="0"/>
    <s v="Leitung"/>
    <x v="5"/>
    <x v="4"/>
    <s v="Aufwand"/>
    <s v="Personalnebenkosten"/>
    <n v="0"/>
  </r>
  <r>
    <x v="0"/>
    <s v="Leitung"/>
    <x v="5"/>
    <x v="4"/>
    <s v="Aufwand"/>
    <s v="Sachaufwand"/>
    <n v="1573350"/>
  </r>
  <r>
    <x v="0"/>
    <s v="Leitung"/>
    <x v="5"/>
    <x v="4"/>
    <s v="Aufwand"/>
    <s v="Sonstige Aufwendungen"/>
    <n v="225197.74585432562"/>
  </r>
  <r>
    <x v="0"/>
    <s v="Leitung"/>
    <x v="5"/>
    <x v="4"/>
    <s v="Ertrag"/>
    <s v="Kirchensteuereinnahmen"/>
    <n v="-30012"/>
  </r>
  <r>
    <x v="0"/>
    <s v="Leitung"/>
    <x v="5"/>
    <x v="4"/>
    <s v="Ertrag"/>
    <s v="Sonstige betriebliche Erträge"/>
    <n v="0"/>
  </r>
  <r>
    <x v="0"/>
    <s v="Leitung"/>
    <x v="5"/>
    <x v="4"/>
    <s v="Ertrag"/>
    <s v="Sonstige Erträge"/>
    <n v="0"/>
  </r>
  <r>
    <x v="0"/>
    <s v="Leitung"/>
    <x v="5"/>
    <x v="4"/>
    <s v="Ertrag"/>
    <s v="Spenden und Kollekten"/>
    <n v="-1631.717115925926"/>
  </r>
  <r>
    <x v="0"/>
    <s v="Leitung"/>
    <x v="5"/>
    <x v="4"/>
    <s v="Ertrag"/>
    <s v="Zuschüsse Dritter"/>
    <n v="-45941.42"/>
  </r>
  <r>
    <x v="0"/>
    <s v="Leitung"/>
    <x v="6"/>
    <x v="4"/>
    <s v="Aufwand"/>
    <s v="Abschreibungen"/>
    <n v="20517.19562776247"/>
  </r>
  <r>
    <x v="0"/>
    <s v="Leitung"/>
    <x v="6"/>
    <x v="4"/>
    <s v="Aufwand"/>
    <s v="Bauunterhalt"/>
    <n v="20032.546583850934"/>
  </r>
  <r>
    <x v="0"/>
    <s v="Leitung"/>
    <x v="6"/>
    <x v="4"/>
    <s v="Aufwand"/>
    <s v="Personalaufwand"/>
    <n v="16386109.828797042"/>
  </r>
  <r>
    <x v="0"/>
    <s v="Leitung"/>
    <x v="6"/>
    <x v="4"/>
    <s v="Aufwand"/>
    <s v="Personalnebenkosten"/>
    <n v="0"/>
  </r>
  <r>
    <x v="0"/>
    <s v="Leitung"/>
    <x v="6"/>
    <x v="4"/>
    <s v="Aufwand"/>
    <s v="Sachaufwand"/>
    <n v="1573350"/>
  </r>
  <r>
    <x v="0"/>
    <s v="Leitung"/>
    <x v="6"/>
    <x v="4"/>
    <s v="Aufwand"/>
    <s v="Sonstige Aufwendungen"/>
    <n v="228597.6522462822"/>
  </r>
  <r>
    <x v="0"/>
    <s v="Leitung"/>
    <x v="6"/>
    <x v="4"/>
    <s v="Ertrag"/>
    <s v="Kirchensteuereinnahmen"/>
    <n v="-30012"/>
  </r>
  <r>
    <x v="0"/>
    <s v="Leitung"/>
    <x v="6"/>
    <x v="4"/>
    <s v="Ertrag"/>
    <s v="Sonstige betriebliche Erträge"/>
    <n v="0"/>
  </r>
  <r>
    <x v="0"/>
    <s v="Leitung"/>
    <x v="6"/>
    <x v="4"/>
    <s v="Ertrag"/>
    <s v="Sonstige Erträge"/>
    <n v="0"/>
  </r>
  <r>
    <x v="0"/>
    <s v="Leitung"/>
    <x v="6"/>
    <x v="4"/>
    <s v="Ertrag"/>
    <s v="Spenden und Kollekten"/>
    <n v="-1660.2721654546299"/>
  </r>
  <r>
    <x v="0"/>
    <s v="Leitung"/>
    <x v="6"/>
    <x v="4"/>
    <s v="Ertrag"/>
    <s v="Zuschüsse Dritter"/>
    <n v="-45941.42"/>
  </r>
  <r>
    <x v="0"/>
    <s v="Leitung"/>
    <x v="7"/>
    <x v="4"/>
    <s v="Aufwand"/>
    <s v="Abschreibungen"/>
    <n v="19660.167260478156"/>
  </r>
  <r>
    <x v="0"/>
    <s v="Leitung"/>
    <x v="7"/>
    <x v="4"/>
    <s v="Aufwand"/>
    <s v="Bauunterhalt"/>
    <n v="20433.197515527954"/>
  </r>
  <r>
    <x v="0"/>
    <s v="Leitung"/>
    <x v="7"/>
    <x v="4"/>
    <s v="Aufwand"/>
    <s v="Personalaufwand"/>
    <n v="16713832.025372984"/>
  </r>
  <r>
    <x v="0"/>
    <s v="Leitung"/>
    <x v="7"/>
    <x v="4"/>
    <s v="Aufwand"/>
    <s v="Personalnebenkosten"/>
    <n v="0"/>
  </r>
  <r>
    <x v="0"/>
    <s v="Leitung"/>
    <x v="7"/>
    <x v="4"/>
    <s v="Aufwand"/>
    <s v="Sachaufwand"/>
    <n v="1573350"/>
  </r>
  <r>
    <x v="0"/>
    <s v="Leitung"/>
    <x v="7"/>
    <x v="4"/>
    <s v="Aufwand"/>
    <s v="Sonstige Aufwendungen"/>
    <n v="232048.88847473523"/>
  </r>
  <r>
    <x v="0"/>
    <s v="Leitung"/>
    <x v="7"/>
    <x v="4"/>
    <s v="Ertrag"/>
    <s v="Kirchensteuereinnahmen"/>
    <n v="-30012"/>
  </r>
  <r>
    <x v="0"/>
    <s v="Leitung"/>
    <x v="7"/>
    <x v="4"/>
    <s v="Ertrag"/>
    <s v="Sonstige betriebliche Erträge"/>
    <n v="0"/>
  </r>
  <r>
    <x v="0"/>
    <s v="Leitung"/>
    <x v="7"/>
    <x v="4"/>
    <s v="Ertrag"/>
    <s v="Sonstige Erträge"/>
    <n v="0"/>
  </r>
  <r>
    <x v="0"/>
    <s v="Leitung"/>
    <x v="7"/>
    <x v="4"/>
    <s v="Ertrag"/>
    <s v="Spenden und Kollekten"/>
    <n v="-1689.3269283500861"/>
  </r>
  <r>
    <x v="0"/>
    <s v="Leitung"/>
    <x v="7"/>
    <x v="4"/>
    <s v="Ertrag"/>
    <s v="Zuschüsse Dritter"/>
    <n v="-45941.42"/>
  </r>
  <r>
    <x v="0"/>
    <s v="Leitung"/>
    <x v="8"/>
    <x v="4"/>
    <s v="Aufwand"/>
    <s v="Abschreibungen"/>
    <n v="18838.938016800003"/>
  </r>
  <r>
    <x v="0"/>
    <s v="Leitung"/>
    <x v="8"/>
    <x v="4"/>
    <s v="Aufwand"/>
    <s v="Bauunterhalt"/>
    <n v="20841.861465838512"/>
  </r>
  <r>
    <x v="0"/>
    <s v="Leitung"/>
    <x v="8"/>
    <x v="4"/>
    <s v="Aufwand"/>
    <s v="Personalaufwand"/>
    <n v="17048108.665880445"/>
  </r>
  <r>
    <x v="0"/>
    <s v="Leitung"/>
    <x v="8"/>
    <x v="4"/>
    <s v="Aufwand"/>
    <s v="Personalnebenkosten"/>
    <n v="0"/>
  </r>
  <r>
    <x v="0"/>
    <s v="Leitung"/>
    <x v="8"/>
    <x v="4"/>
    <s v="Aufwand"/>
    <s v="Sachaufwand"/>
    <n v="1573350"/>
  </r>
  <r>
    <x v="0"/>
    <s v="Leitung"/>
    <x v="8"/>
    <x v="4"/>
    <s v="Aufwand"/>
    <s v="Sonstige Aufwendungen"/>
    <n v="235552.22948811296"/>
  </r>
  <r>
    <x v="0"/>
    <s v="Leitung"/>
    <x v="8"/>
    <x v="4"/>
    <s v="Ertrag"/>
    <s v="Kirchensteuereinnahmen"/>
    <n v="-30012"/>
  </r>
  <r>
    <x v="0"/>
    <s v="Leitung"/>
    <x v="8"/>
    <x v="4"/>
    <s v="Ertrag"/>
    <s v="Sonstige betriebliche Erträge"/>
    <n v="0"/>
  </r>
  <r>
    <x v="0"/>
    <s v="Leitung"/>
    <x v="8"/>
    <x v="4"/>
    <s v="Ertrag"/>
    <s v="Sonstige Erträge"/>
    <n v="0"/>
  </r>
  <r>
    <x v="0"/>
    <s v="Leitung"/>
    <x v="8"/>
    <x v="4"/>
    <s v="Ertrag"/>
    <s v="Spenden und Kollekten"/>
    <n v="-1718.8901495962127"/>
  </r>
  <r>
    <x v="0"/>
    <s v="Leitung"/>
    <x v="8"/>
    <x v="4"/>
    <s v="Ertrag"/>
    <s v="Zuschüsse Dritter"/>
    <n v="-45941.4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2E6B38-4011-492B-844B-0D096B436417}" name="PivotTable1" cacheId="6" applyNumberFormats="0" applyBorderFormats="0" applyFontFormats="0" applyPatternFormats="0" applyAlignmentFormats="0" applyWidthHeightFormats="1" dataCaption="Werte" updatedVersion="8" minRefreshableVersion="3" useAutoFormatting="1" colGrandTotals="0" itemPrintTitles="1" createdVersion="8" indent="0" outline="1" outlineData="1" multipleFieldFilters="0" chartFormat="2">
  <location ref="A9:F20" firstHeaderRow="1" firstDataRow="2" firstDataCol="1" rowPageCount="1" colPageCount="1"/>
  <pivotFields count="8">
    <pivotField axis="axisPage" multipleItemSelectionAllowed="1" showAll="0">
      <items count="4">
        <item m="1" x="2"/>
        <item m="1" x="1"/>
        <item x="0"/>
        <item t="default"/>
      </items>
    </pivotField>
    <pivotField multipleItemSelectionAllowed="1" showAll="0"/>
    <pivotField axis="axisRow" showAll="0">
      <items count="10">
        <item x="1"/>
        <item x="0"/>
        <item x="2"/>
        <item x="3"/>
        <item x="4"/>
        <item x="5"/>
        <item x="6"/>
        <item x="7"/>
        <item x="8"/>
        <item t="default"/>
      </items>
    </pivotField>
    <pivotField axis="axisCol" multipleItemSelectionAllowed="1" showAll="0">
      <items count="9">
        <item x="1"/>
        <item x="2"/>
        <item x="3"/>
        <item m="1" x="5"/>
        <item m="1" x="6"/>
        <item x="4"/>
        <item m="1" x="7"/>
        <item x="0"/>
        <item t="default"/>
      </items>
    </pivotField>
    <pivotField showAll="0"/>
    <pivotField showAll="0"/>
    <pivotField dataField="1" showAll="0"/>
    <pivotField dragToRow="0" dragToCol="0" dragToPage="0" showAll="0" defaultSubtotal="0"/>
  </pivotFields>
  <rowFields count="1">
    <field x="2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 t="grand">
      <x/>
    </i>
  </rowItems>
  <colFields count="1">
    <field x="3"/>
  </colFields>
  <colItems count="5">
    <i>
      <x/>
    </i>
    <i>
      <x v="1"/>
    </i>
    <i>
      <x v="2"/>
    </i>
    <i>
      <x v="5"/>
    </i>
    <i>
      <x v="7"/>
    </i>
  </colItems>
  <pageFields count="1">
    <pageField fld="0" hier="-1"/>
  </pageFields>
  <dataFields count="1">
    <dataField name="Summe von Betrag" fld="6" baseField="0" baseItem="0" numFmtId="166"/>
  </dataFields>
  <formats count="1">
    <format dxfId="30">
      <pivotArea outline="0" collapsedLevelsAreSubtotals="1" fieldPosition="0"/>
    </format>
  </formats>
  <chartFormats count="16">
    <chartFormat chart="0" format="26" series="1">
      <pivotArea type="data" outline="0" fieldPosition="0">
        <references count="1">
          <reference field="3" count="1" selected="0">
            <x v="2"/>
          </reference>
        </references>
      </pivotArea>
    </chartFormat>
    <chartFormat chart="0" format="27" series="1">
      <pivotArea type="data" outline="0" fieldPosition="0">
        <references count="1">
          <reference field="3" count="1" selected="0">
            <x v="3"/>
          </reference>
        </references>
      </pivotArea>
    </chartFormat>
    <chartFormat chart="0" format="28" series="1">
      <pivotArea type="data" outline="0" fieldPosition="0">
        <references count="1">
          <reference field="3" count="1" selected="0">
            <x v="4"/>
          </reference>
        </references>
      </pivotArea>
    </chartFormat>
    <chartFormat chart="0" format="33" series="1">
      <pivotArea type="data" outline="0" fieldPosition="0">
        <references count="1">
          <reference field="3" count="1" selected="0">
            <x v="0"/>
          </reference>
        </references>
      </pivotArea>
    </chartFormat>
    <chartFormat chart="0" format="34" series="1">
      <pivotArea type="data" outline="0" fieldPosition="0">
        <references count="1">
          <reference field="3" count="1" selected="0">
            <x v="1"/>
          </reference>
        </references>
      </pivotArea>
    </chartFormat>
    <chartFormat chart="0" format="43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0" format="44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0" format="45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  <chartFormat chart="1" format="2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2"/>
          </reference>
        </references>
      </pivotArea>
    </chartFormat>
    <chartFormat chart="1" format="3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5"/>
          </reference>
        </references>
      </pivotArea>
    </chartFormat>
    <chartFormat chart="1" format="4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4"/>
          </reference>
        </references>
      </pivotArea>
    </chartFormat>
    <chartFormat chart="1" format="5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3"/>
          </reference>
        </references>
      </pivotArea>
    </chartFormat>
    <chartFormat chart="1" format="6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6"/>
          </reference>
        </references>
      </pivotArea>
    </chartFormat>
    <chartFormat chart="1" format="7" series="1">
      <pivotArea type="data" outline="0" fieldPosition="0">
        <references count="2">
          <reference field="4294967294" count="1" selected="0">
            <x v="0"/>
          </reference>
          <reference field="3" count="1" selected="0">
            <x v="7"/>
          </reference>
        </references>
      </pivotArea>
    </chartFormat>
  </chartFormats>
  <pivotTableStyleInfo name="PivotTable-Format 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EBB1E9-973E-45A6-9F90-FDDE2D753FB4}" name="Aktionsplan" displayName="Aktionsplan" ref="A4:H25" totalsRowShown="0" dataDxfId="60">
  <autoFilter ref="A4:H25" xr:uid="{EEEBB1E9-973E-45A6-9F90-FDDE2D753FB4}"/>
  <tableColumns count="8">
    <tableColumn id="1" xr3:uid="{41B9D54C-FE87-4F52-BCD4-014F6E09CAC3}" name="Nr." dataDxfId="59"/>
    <tableColumn id="3" xr3:uid="{8CFA2B23-AF30-4929-8D96-E782FFCF16F9}" name="Aufgabe" dataDxfId="58"/>
    <tableColumn id="10" xr3:uid="{DDACB165-AF4D-4B21-97A7-FF6F873776EF}" name="Zu beantwortende Fragestellung" dataDxfId="57"/>
    <tableColumn id="8" xr3:uid="{77BBFE81-097F-4A63-9F9B-8E4EC4F85D6D}" name="Tabellenblatt in_x000a_Planungs-Excel" dataDxfId="56"/>
    <tableColumn id="5" xr3:uid="{B369B8DC-318E-4F70-84F7-89BD990EACE8}" name="Zuständig" dataDxfId="55"/>
    <tableColumn id="6" xr3:uid="{E8AA14B3-5662-4D16-A9D9-5FCD3DF59995}" name="Zieldatum" dataDxfId="54"/>
    <tableColumn id="9" xr3:uid="{D86DDA02-1305-4AD3-A02B-5C46B86E8C05}" name="Status" dataDxfId="53"/>
    <tableColumn id="7" xr3:uid="{E506F673-5B19-475D-94C4-181B2361DDF8}" name="Kommentar" dataDxfId="52"/>
  </tableColumns>
  <tableStyleInfo name="Ausfüllbare Tabelle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256E819-2F64-4D60-A3AC-25BA3BC02D23}" name="Wirkung" displayName="Wirkung" ref="I4:R40" totalsRowShown="0" headerRowDxfId="51" dataDxfId="50">
  <autoFilter ref="I4:R40" xr:uid="{5256E819-2F64-4D60-A3AC-25BA3BC02D23}"/>
  <sortState xmlns:xlrd2="http://schemas.microsoft.com/office/spreadsheetml/2017/richdata2" ref="I5:R40">
    <sortCondition ref="I4:I40"/>
  </sortState>
  <tableColumns count="10">
    <tableColumn id="8" xr3:uid="{B9947B99-F87E-409A-A170-13222E0986A6}" name="ID" dataDxfId="49"/>
    <tableColumn id="5" xr3:uid="{571899C5-A12C-4E77-BB87-08A595ABA231}" name="Name" dataDxfId="48">
      <calculatedColumnFormula array="1">_xlfn._xlws.FILTER(Maßnahmen[Name],(Maßnahmen[ID]=Wirkung[[#This Row],[ID]])*(Wirkung[[#This Row],[ID]]&lt;&gt;""),"---")</calculatedColumnFormula>
    </tableColumn>
    <tableColumn id="15" xr3:uid="{A339035C-BAF3-43AA-84C1-20FE935D0EAE}" name="Wirkungsfeld" dataDxfId="47"/>
    <tableColumn id="1" xr3:uid="{FB00C8E9-9E7E-4063-BC49-180930E91BDD}" name="Tätigkeitsbereich" dataDxfId="46"/>
    <tableColumn id="2" xr3:uid="{EF240A6B-0213-49AA-8F7C-217A1723DBE0}" name="Jahr" dataDxfId="45"/>
    <tableColumn id="3" xr3:uid="{C7D065CF-9CAD-4E82-AFA9-39ED4569B4B8}" name="Typ" dataDxfId="44"/>
    <tableColumn id="4" xr3:uid="{B55B3717-D4AF-45EF-BAAC-4FE18EAFF2E7}" name="Art" dataDxfId="43"/>
    <tableColumn id="11" xr3:uid="{5C9620DB-EBBD-4B43-9C71-4681FB745636}" name=" Wahrscheinlichkeit" dataDxfId="42" dataCellStyle="Prozent"/>
    <tableColumn id="7" xr3:uid="{ABD41E76-8014-458F-BB74-7B6FE8D2037E}" name="Vorzeichen" dataDxfId="41" dataCellStyle="Prozent"/>
    <tableColumn id="9" xr3:uid="{A1550F50-1988-410E-BAC2-4DE4AF97D5BD}" name="Betrag" dataDxfId="40"/>
  </tableColumns>
  <tableStyleInfo name="Ausfüllbare Tabelle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16AEB41B-AD60-4390-976A-B5D44D3F439B}" name="Maßnahmen" displayName="Maßnahmen" ref="A5:G40" totalsRowShown="0" headerRowDxfId="39" dataDxfId="38">
  <autoFilter ref="A5:G40" xr:uid="{16AEB41B-AD60-4390-976A-B5D44D3F439B}"/>
  <tableColumns count="7">
    <tableColumn id="9" xr3:uid="{2120E9D2-3417-44D6-8D6C-8AD07234C1C9}" name="ID" dataDxfId="37">
      <calculatedColumnFormula>IF(ISBLANK(Maßnahmen[[#This Row],[Wirkungsfeld]]),"",_xlfn.CONCAT(LEFT(Maßnahmen[[#This Row],[Wirkungsfeld]],2),#REF!))</calculatedColumnFormula>
    </tableColumn>
    <tableColumn id="2" xr3:uid="{6A756B89-E12F-436B-8DE1-9B9B2621EB30}" name="Name" dataDxfId="36"/>
    <tableColumn id="7" xr3:uid="{E8702F18-DA79-426E-84F5-F879B16EE57B}" name="Wirkungsfeld" dataDxfId="35"/>
    <tableColumn id="3" xr3:uid="{FB070699-54F8-4261-9876-E82A65FA8585}" name="Inhalt" dataDxfId="34"/>
    <tableColumn id="4" xr3:uid="{E95CEDE7-495C-42DD-BC0E-B30D7873974E}" name="Verantwortung" dataDxfId="33"/>
    <tableColumn id="6" xr3:uid="{EDE35BF7-66D7-45E9-9358-E933F173B9CC}" name="Status" dataDxfId="32"/>
    <tableColumn id="5" xr3:uid="{39F0E011-6970-4494-9E87-B6834713F9C7}" name="Kommentar" dataDxfId="31"/>
  </tableColumns>
  <tableStyleInfo name="Ausfüllbare Tabelle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F84640E-1D73-4E4B-8478-339C9965DAEA}" name="Werte" displayName="Werte" ref="A5:G190" totalsRowShown="0" headerRowDxfId="29" dataDxfId="27" headerRowBorderDxfId="28" tableBorderDxfId="26" totalsRowBorderDxfId="25">
  <autoFilter ref="A5:G190" xr:uid="{2F84640E-1D73-4E4B-8478-339C9965DAEA}"/>
  <sortState xmlns:xlrd2="http://schemas.microsoft.com/office/spreadsheetml/2017/richdata2" ref="A6:G190">
    <sortCondition ref="D5:D190"/>
  </sortState>
  <tableColumns count="7">
    <tableColumn id="6" xr3:uid="{9102839B-A42C-4650-9FE4-AEB59A980F39}" name="Wirkungsfeld" dataDxfId="24"/>
    <tableColumn id="1" xr3:uid="{D10923CC-21A0-47C9-BFB1-9CEE6AB0554A}" name="Tätigkeitsbereich" dataDxfId="23"/>
    <tableColumn id="2" xr3:uid="{CE743681-BC1F-4E52-A959-3D1F4AD0BCED}" name="Jahr" dataDxfId="22"/>
    <tableColumn id="9" xr3:uid="{080C227C-ECAE-444A-874B-0B8C6086B018}" name="Daten" dataDxfId="21"/>
    <tableColumn id="3" xr3:uid="{14CA053F-830C-4535-AD5A-7539C786BB2E}" name="Typ" dataDxfId="20"/>
    <tableColumn id="4" xr3:uid="{ED7B4C5D-F783-45E0-A851-5E4A15A9B54D}" name="Art" dataDxfId="19"/>
    <tableColumn id="8" xr3:uid="{853976E1-618F-46B5-A109-67310AB34F95}" name="Betrag" dataDxfId="18" dataCellStyle="Währung"/>
  </tableColumns>
  <tableStyleInfo name="Ausfüllbare Tabelle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AEDBC7D-00D1-45EC-8F95-AAEC64AD752D}" name="Prämissen" displayName="Prämissen" ref="A4:D92" totalsRowShown="0" headerRowDxfId="17" dataDxfId="16">
  <autoFilter ref="A4:D92" xr:uid="{CAEDBC7D-00D1-45EC-8F95-AAEC64AD752D}"/>
  <sortState xmlns:xlrd2="http://schemas.microsoft.com/office/spreadsheetml/2017/richdata2" ref="A5:D92">
    <sortCondition ref="A4:A92"/>
  </sortState>
  <tableColumns count="4">
    <tableColumn id="2" xr3:uid="{74C94CDA-A9B3-49BB-8973-B73D13DA0A82}" name="Jahr" dataDxfId="15"/>
    <tableColumn id="3" xr3:uid="{E5E0FF48-DFC8-4C66-B39D-BDB1699A7C4F}" name="Typ" dataDxfId="14"/>
    <tableColumn id="4" xr3:uid="{FB0AC89D-F728-46AA-84E3-2459CF0E9864}" name="Art" dataDxfId="13"/>
    <tableColumn id="5" xr3:uid="{A9217D13-7501-40BA-9C64-302B35201DA1}" name="Betrag" dataDxfId="12"/>
  </tableColumns>
  <tableStyleInfo name="Ausfüllbare Tabelle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58B4A47-8AEB-47DB-8150-4CB4C6EC812F}" name="Arten" displayName="Arten" ref="A3:A6" totalsRowShown="0" headerRowDxfId="11">
  <autoFilter ref="A3:A6" xr:uid="{C58B4A47-8AEB-47DB-8150-4CB4C6EC812F}"/>
  <tableColumns count="1">
    <tableColumn id="1" xr3:uid="{03706287-8417-4740-AA8E-4406CE1ED1D2}" name="Arten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7D8606D-B410-4A76-A778-23AA28C2BE5B}" name="Ertrag" displayName="Ertrag" ref="B3:B9" totalsRowShown="0" headerRowDxfId="10" dataDxfId="9" dataCellStyle="Standard 4">
  <autoFilter ref="B3:B9" xr:uid="{37D8606D-B410-4A76-A778-23AA28C2BE5B}"/>
  <tableColumns count="1">
    <tableColumn id="1" xr3:uid="{55A5D7CB-8268-416E-972F-87530017AAD1}" name="Ertrag" dataDxfId="8" dataCellStyle="Standard 4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746A0C3-90D0-47BF-8FFB-1BF8FF9B7A1D}" name="Aufwand" displayName="Aufwand" ref="C3:C10" totalsRowShown="0" headerRowDxfId="7" dataDxfId="6" dataCellStyle="Standard 4">
  <autoFilter ref="C3:C10" xr:uid="{B746A0C3-90D0-47BF-8FFB-1BF8FF9B7A1D}"/>
  <tableColumns count="1">
    <tableColumn id="1" xr3:uid="{90D74808-5D38-4E3C-B84B-1EB62D357153}" name="Aufwand" dataDxfId="5" dataCellStyle="Standard 4"/>
  </tableColumns>
  <tableStyleInfo name="TableStyleMedium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AF751CE-444B-45F0-8000-81C10DE1F84B}" name="Jahre" displayName="Jahre" ref="D3:D12" totalsRowShown="0">
  <autoFilter ref="D3:D12" xr:uid="{1AF751CE-444B-45F0-8000-81C10DE1F84B}"/>
  <tableColumns count="1">
    <tableColumn id="1" xr3:uid="{1AE7C299-C936-401D-8E8B-32A47DCB2BAD}" name="Jahre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3492278-760E-4C3D-A9F3-AC9200FDCB74}" name="Daten" displayName="Daten" ref="C16:C21" totalsRowShown="0">
  <autoFilter ref="C16:C21" xr:uid="{73492278-760E-4C3D-A9F3-AC9200FDCB74}"/>
  <tableColumns count="1">
    <tableColumn id="1" xr3:uid="{266CE0A3-220C-4581-A6E5-A2961B7AB87B}" name="Daten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CFF53FC-D772-4824-A58D-C0510785CE80}" name="Status" displayName="Status" ref="F16:F22" totalsRowShown="0">
  <autoFilter ref="F16:F22" xr:uid="{0CFF53FC-D772-4824-A58D-C0510785CE80}"/>
  <tableColumns count="1">
    <tableColumn id="1" xr3:uid="{AD78FC70-1DD8-4592-90E6-736C57CAD085}" name="Statu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57BA5014-E7ED-4164-BB91-EB1886D4F3DF}" name="Wirkungsfeld" displayName="Wirkungsfeld" ref="E3:E9" totalsRowShown="0">
  <autoFilter ref="E3:E9" xr:uid="{57BA5014-E7ED-4164-BB91-EB1886D4F3DF}"/>
  <tableColumns count="1">
    <tableColumn id="1" xr3:uid="{101C1E72-A135-4E73-93F5-9CA605D38599}" name="Wirkungsfeld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7F6C8BA6-776E-4035-B5F7-E860ABAC4AB7}" name="Vorzeichen" displayName="Vorzeichen" ref="D16:D18" totalsRowShown="0">
  <autoFilter ref="D16:D18" xr:uid="{7F6C8BA6-776E-4035-B5F7-E860ABAC4AB7}"/>
  <tableColumns count="1">
    <tableColumn id="1" xr3:uid="{E7AC9AD6-C213-4519-ABD9-D7D61EE0E743}" name="Vorzeichen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66F8C0F-2BEC-413A-ABE4-74074591B0C4}" name="Skala" displayName="Skala" ref="E16:E20" totalsRowShown="0">
  <autoFilter ref="E16:E20" xr:uid="{C66F8C0F-2BEC-413A-ABE4-74074591B0C4}"/>
  <tableColumns count="1">
    <tableColumn id="1" xr3:uid="{E4201D94-0C1D-4ECC-B19C-C82E25E186D0}" name="Lickert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FF1FC45-847F-45EE-8ED8-F6B71005E1A8}" name="Tätigkeitsbereich" displayName="Tätigkeitsbereich" ref="F3:G13" totalsRowShown="0">
  <autoFilter ref="F3:G13" xr:uid="{0FF1FC45-847F-45EE-8ED8-F6B71005E1A8}"/>
  <tableColumns count="2">
    <tableColumn id="2" xr3:uid="{0778E341-1289-4357-80E5-3517FF1C1C00}" name="Wirkungsfeld"/>
    <tableColumn id="1" xr3:uid="{E5F3EF65-6DEE-416A-BB3C-8AE060A9B394}" name="Tätigkeitsbereich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BDDM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104094"/>
      </a:accent1>
      <a:accent2>
        <a:srgbClr val="BAD200"/>
      </a:accent2>
      <a:accent3>
        <a:srgbClr val="DFE696"/>
      </a:accent3>
      <a:accent4>
        <a:srgbClr val="F6F8E4"/>
      </a:accent4>
      <a:accent5>
        <a:srgbClr val="D7006E"/>
      </a:accent5>
      <a:accent6>
        <a:srgbClr val="54A54F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reativecommons.org/licenses/by-nd/4.0/?ref=chooser-v1" TargetMode="External"/><Relationship Id="rId2" Type="http://schemas.openxmlformats.org/officeDocument/2006/relationships/hyperlink" Target="https://creativecommons.org/licenses/by-nd/4.0/?ref=chooser-v1" TargetMode="External"/><Relationship Id="rId1" Type="http://schemas.openxmlformats.org/officeDocument/2006/relationships/hyperlink" Target="mailto:steffen.hesping@2denare.de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2denare.de/kontak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reativecommons.org/licenses/by-nd/4.0/?ref=chooser-v1" TargetMode="External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creativecommons.org/licenses/by-nd/4.0/?ref=chooser-v1" TargetMode="Externa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creativecommons.org/licenses/by-nd/4.0/?ref=chooser-v1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https://creativecommons.org/licenses/by-nd/4.0/?ref=chooser-v1" TargetMode="External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creativecommons.org/licenses/by-nd/4.0/?ref=chooser-v1" TargetMode="External"/><Relationship Id="rId4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7.xml"/><Relationship Id="rId1" Type="http://schemas.openxmlformats.org/officeDocument/2006/relationships/hyperlink" Target="https://creativecommons.org/licenses/by-nd/4.0/?ref=chooser-v1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.xml"/><Relationship Id="rId13" Type="http://schemas.openxmlformats.org/officeDocument/2006/relationships/table" Target="../tables/table15.xml"/><Relationship Id="rId3" Type="http://schemas.openxmlformats.org/officeDocument/2006/relationships/drawing" Target="../drawings/drawing8.xml"/><Relationship Id="rId7" Type="http://schemas.openxmlformats.org/officeDocument/2006/relationships/table" Target="../tables/table9.xml"/><Relationship Id="rId12" Type="http://schemas.openxmlformats.org/officeDocument/2006/relationships/table" Target="../tables/table14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creativecommons.org/licenses/by-nd/4.0/?ref=chooser-v1" TargetMode="External"/><Relationship Id="rId6" Type="http://schemas.openxmlformats.org/officeDocument/2006/relationships/table" Target="../tables/table8.xml"/><Relationship Id="rId11" Type="http://schemas.openxmlformats.org/officeDocument/2006/relationships/table" Target="../tables/table13.xml"/><Relationship Id="rId5" Type="http://schemas.openxmlformats.org/officeDocument/2006/relationships/table" Target="../tables/table7.xml"/><Relationship Id="rId10" Type="http://schemas.openxmlformats.org/officeDocument/2006/relationships/table" Target="../tables/table12.xml"/><Relationship Id="rId4" Type="http://schemas.openxmlformats.org/officeDocument/2006/relationships/table" Target="../tables/table6.xml"/><Relationship Id="rId9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895AF-DA20-4A94-8150-584F8487D2A2}">
  <sheetPr>
    <tabColor theme="7" tint="-9.9978637043366805E-2"/>
  </sheetPr>
  <dimension ref="B1:Q78"/>
  <sheetViews>
    <sheetView showGridLines="0" tabSelected="1" zoomScaleNormal="100" workbookViewId="0">
      <selection activeCell="W35" sqref="W35"/>
    </sheetView>
  </sheetViews>
  <sheetFormatPr baseColWidth="10" defaultColWidth="11.42578125" defaultRowHeight="15"/>
  <cols>
    <col min="1" max="1" width="2.42578125" customWidth="1"/>
    <col min="2" max="2" width="6" customWidth="1"/>
    <col min="3" max="3" width="22" customWidth="1"/>
    <col min="4" max="4" width="21.7109375" customWidth="1"/>
  </cols>
  <sheetData>
    <row r="1" spans="2:17"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Q1" t="str">
        <f ca="1">MID(CELL("Dateiname"),1+FIND("[",CELL("Dateiname")),FIND("]",CELL("Dateiname"))-FIND("[",CELL("Dateiname"))-1)&amp;" © 2024 by Steffen Hesping (2denare GmbH) is licensed under CC BY-ND 4.0 "</f>
        <v>2024_10_09_v1_Vorlage_Controlling-Tool_Haushaltssicherung.xlsx © 2024 by Steffen Hesping (2denare GmbH) is licensed under CC BY-ND 4.0 </v>
      </c>
    </row>
    <row r="2" spans="2:17" ht="28.5">
      <c r="B2" s="64"/>
      <c r="C2" s="65" t="s">
        <v>0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</row>
    <row r="3" spans="2:17">
      <c r="B3" s="66"/>
      <c r="C3" s="69" t="s">
        <v>1</v>
      </c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6"/>
    </row>
    <row r="4" spans="2:17">
      <c r="B4" s="66"/>
      <c r="C4" s="69" t="s">
        <v>2</v>
      </c>
      <c r="D4" s="67"/>
      <c r="E4" s="67"/>
      <c r="F4" s="67"/>
      <c r="G4" s="70"/>
      <c r="H4" s="68" t="s">
        <v>3</v>
      </c>
      <c r="I4" s="67"/>
      <c r="J4" s="67"/>
      <c r="K4" s="67"/>
      <c r="L4" s="67"/>
      <c r="M4" s="67"/>
      <c r="N4" s="67"/>
      <c r="O4" s="66"/>
    </row>
    <row r="5" spans="2:17">
      <c r="B5" s="64"/>
      <c r="C5" s="66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</row>
    <row r="7" spans="2:17"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2:17" ht="21">
      <c r="B8" s="9"/>
      <c r="C8" s="14" t="s">
        <v>4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2:17">
      <c r="B9" s="9"/>
      <c r="C9" s="15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2:17">
      <c r="B10" s="9"/>
      <c r="C10" s="15" t="s">
        <v>5</v>
      </c>
      <c r="D10" s="55" t="s">
        <v>6</v>
      </c>
      <c r="E10" s="9"/>
      <c r="F10" s="9" t="s">
        <v>7</v>
      </c>
      <c r="G10" s="9"/>
      <c r="H10" s="9"/>
      <c r="I10" s="9"/>
      <c r="J10" s="9"/>
      <c r="K10" s="9"/>
      <c r="L10" s="9"/>
      <c r="M10" s="9"/>
      <c r="N10" s="9"/>
      <c r="O10" s="9"/>
    </row>
    <row r="11" spans="2:17">
      <c r="B11" s="9"/>
      <c r="C11" s="15" t="s">
        <v>8</v>
      </c>
      <c r="D11" s="55" t="s">
        <v>9</v>
      </c>
      <c r="E11" s="9"/>
      <c r="F11" s="9" t="s">
        <v>10</v>
      </c>
      <c r="G11" s="9"/>
      <c r="H11" s="9"/>
      <c r="I11" s="9"/>
      <c r="J11" s="9"/>
      <c r="K11" s="9"/>
      <c r="L11" s="9"/>
      <c r="M11" s="9"/>
      <c r="N11" s="9"/>
      <c r="O11" s="9"/>
    </row>
    <row r="12" spans="2:17">
      <c r="B12" s="9"/>
      <c r="C12" s="15"/>
      <c r="D12" s="9"/>
      <c r="E12" s="9"/>
      <c r="F12" s="9" t="s">
        <v>11</v>
      </c>
      <c r="G12" s="9"/>
      <c r="H12" s="9"/>
      <c r="I12" s="9"/>
      <c r="J12" s="9"/>
      <c r="K12" s="9"/>
      <c r="L12" s="9"/>
      <c r="M12" s="9"/>
      <c r="N12" s="9"/>
      <c r="O12" s="9"/>
    </row>
    <row r="13" spans="2:17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</row>
    <row r="15" spans="2:17"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Q15" s="60"/>
    </row>
    <row r="16" spans="2:17" ht="21">
      <c r="B16" s="9"/>
      <c r="C16" s="14" t="s">
        <v>12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</row>
    <row r="17" spans="2:1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2:15">
      <c r="B18" s="9"/>
      <c r="C18" s="15" t="s">
        <v>13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</row>
    <row r="19" spans="2:15">
      <c r="B19" s="9"/>
      <c r="C19" s="17" t="s">
        <v>14</v>
      </c>
      <c r="D19" s="9" t="s">
        <v>15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2:15">
      <c r="B20" s="9"/>
      <c r="C20" s="17" t="s">
        <v>16</v>
      </c>
      <c r="D20" s="9" t="s">
        <v>17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</row>
    <row r="21" spans="2:15">
      <c r="B21" s="9"/>
      <c r="C21" s="17" t="s">
        <v>18</v>
      </c>
      <c r="D21" s="9" t="s">
        <v>19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2:15">
      <c r="B22" s="9"/>
      <c r="C22" s="17" t="s">
        <v>20</v>
      </c>
      <c r="D22" s="9" t="s">
        <v>21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</row>
    <row r="23" spans="2:15">
      <c r="B23" s="9"/>
      <c r="C23" s="17" t="s">
        <v>22</v>
      </c>
      <c r="D23" s="9" t="s">
        <v>23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</row>
    <row r="24" spans="2:15">
      <c r="B24" s="9"/>
      <c r="C24" s="17" t="s">
        <v>24</v>
      </c>
      <c r="D24" s="9" t="s">
        <v>25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2:15">
      <c r="B25" s="9"/>
      <c r="C25" s="17" t="s">
        <v>26</v>
      </c>
      <c r="D25" s="9" t="s">
        <v>27</v>
      </c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2:15">
      <c r="B26" s="9"/>
      <c r="C26" s="17" t="s">
        <v>28</v>
      </c>
      <c r="D26" s="9" t="s">
        <v>29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2:1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2:15">
      <c r="B28" s="9"/>
      <c r="C28" s="15" t="s">
        <v>30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2:15" s="48" customFormat="1">
      <c r="B29" s="47"/>
      <c r="C29" s="87" t="s">
        <v>31</v>
      </c>
      <c r="D29" s="17" t="s">
        <v>14</v>
      </c>
      <c r="E29" s="18" t="s">
        <v>32</v>
      </c>
      <c r="F29" s="47"/>
      <c r="G29" s="47"/>
      <c r="H29" s="47"/>
      <c r="I29" s="47"/>
      <c r="J29" s="47"/>
      <c r="K29" s="47"/>
      <c r="L29" s="47"/>
      <c r="M29" s="47"/>
      <c r="N29" s="47"/>
      <c r="O29" s="47"/>
    </row>
    <row r="30" spans="2:15" s="48" customFormat="1">
      <c r="B30" s="47"/>
      <c r="C30" s="87"/>
      <c r="D30" s="88" t="s">
        <v>18</v>
      </c>
      <c r="E30" s="18" t="s">
        <v>33</v>
      </c>
      <c r="F30" s="47"/>
      <c r="G30" s="47"/>
      <c r="H30" s="47"/>
      <c r="I30" s="47"/>
      <c r="J30" s="47"/>
      <c r="K30" s="47"/>
      <c r="L30" s="47"/>
      <c r="M30" s="47"/>
      <c r="N30" s="47"/>
      <c r="O30" s="47"/>
    </row>
    <row r="31" spans="2:15" s="48" customFormat="1">
      <c r="B31" s="47"/>
      <c r="C31" s="87"/>
      <c r="D31" s="88"/>
      <c r="E31" s="18" t="s">
        <v>34</v>
      </c>
      <c r="F31" s="47"/>
      <c r="G31" s="47"/>
      <c r="H31" s="47"/>
      <c r="I31" s="47"/>
      <c r="J31" s="47"/>
      <c r="K31" s="47"/>
      <c r="L31" s="47"/>
      <c r="M31" s="47"/>
      <c r="N31" s="47"/>
      <c r="O31" s="47"/>
    </row>
    <row r="32" spans="2:15" s="48" customFormat="1">
      <c r="B32" s="47"/>
      <c r="C32" s="87"/>
      <c r="D32" s="23" t="s">
        <v>16</v>
      </c>
      <c r="E32" s="24" t="s">
        <v>35</v>
      </c>
      <c r="F32" s="49"/>
      <c r="G32" s="49"/>
      <c r="H32" s="49"/>
      <c r="I32" s="49"/>
      <c r="J32" s="49"/>
      <c r="K32" s="49"/>
      <c r="L32" s="49"/>
      <c r="M32" s="49"/>
      <c r="N32" s="49"/>
      <c r="O32" s="47"/>
    </row>
    <row r="33" spans="2:15" s="48" customFormat="1">
      <c r="B33" s="47"/>
      <c r="C33" s="89" t="s">
        <v>36</v>
      </c>
      <c r="D33" s="22" t="s">
        <v>26</v>
      </c>
      <c r="E33" s="18" t="s">
        <v>37</v>
      </c>
      <c r="F33" s="47"/>
      <c r="G33" s="47"/>
      <c r="H33" s="47"/>
      <c r="I33" s="47"/>
      <c r="J33" s="47"/>
      <c r="K33" s="47"/>
      <c r="L33" s="47"/>
      <c r="M33" s="47"/>
      <c r="N33" s="47"/>
      <c r="O33" s="47"/>
    </row>
    <row r="34" spans="2:15" s="48" customFormat="1">
      <c r="B34" s="47"/>
      <c r="C34" s="90"/>
      <c r="D34" s="22" t="s">
        <v>24</v>
      </c>
      <c r="E34" s="18" t="s">
        <v>38</v>
      </c>
      <c r="F34" s="47"/>
      <c r="G34" s="47"/>
      <c r="H34" s="47"/>
      <c r="I34" s="47"/>
      <c r="J34" s="47"/>
      <c r="K34" s="47"/>
      <c r="L34" s="47"/>
      <c r="M34" s="47"/>
      <c r="N34" s="47"/>
      <c r="O34" s="47"/>
    </row>
    <row r="35" spans="2:15" s="48" customFormat="1">
      <c r="B35" s="47"/>
      <c r="C35" s="90"/>
      <c r="D35" s="22" t="s">
        <v>16</v>
      </c>
      <c r="E35" s="18" t="s">
        <v>39</v>
      </c>
      <c r="F35" s="47"/>
      <c r="G35" s="47"/>
      <c r="H35" s="47"/>
      <c r="I35" s="47"/>
      <c r="J35" s="47"/>
      <c r="K35" s="47"/>
      <c r="L35" s="47"/>
      <c r="M35" s="47"/>
      <c r="N35" s="47"/>
      <c r="O35" s="47"/>
    </row>
    <row r="36" spans="2:15" s="48" customFormat="1">
      <c r="B36" s="47"/>
      <c r="C36" s="90"/>
      <c r="D36" s="22" t="s">
        <v>20</v>
      </c>
      <c r="E36" s="18" t="s">
        <v>40</v>
      </c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2:15" s="48" customFormat="1">
      <c r="B37" s="47"/>
      <c r="C37" s="91"/>
      <c r="D37" s="22" t="s">
        <v>22</v>
      </c>
      <c r="E37" s="18" t="s">
        <v>41</v>
      </c>
      <c r="F37" s="47"/>
      <c r="G37" s="47"/>
      <c r="H37" s="47"/>
      <c r="I37" s="47"/>
      <c r="J37" s="47"/>
      <c r="K37" s="47"/>
      <c r="L37" s="47"/>
      <c r="M37" s="47"/>
      <c r="N37" s="47"/>
      <c r="O37" s="47"/>
    </row>
    <row r="38" spans="2:15">
      <c r="B38" s="9"/>
      <c r="C38" s="18"/>
      <c r="D38" s="18"/>
      <c r="E38" s="18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2:15">
      <c r="B39" s="9"/>
      <c r="C39" s="21" t="s">
        <v>42</v>
      </c>
      <c r="D39" s="18"/>
      <c r="E39" s="18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2:15">
      <c r="B40" s="9"/>
      <c r="C40" s="55" t="s">
        <v>43</v>
      </c>
      <c r="D40" s="18" t="s">
        <v>44</v>
      </c>
      <c r="E40" s="18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2:15">
      <c r="B41" s="9"/>
      <c r="C41" s="18" t="s">
        <v>45</v>
      </c>
      <c r="D41" s="18"/>
      <c r="E41" s="18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2:15">
      <c r="B42" s="9"/>
      <c r="C42" s="18"/>
      <c r="D42" s="18"/>
      <c r="E42" s="18"/>
      <c r="F42" s="9"/>
      <c r="G42" s="9"/>
      <c r="H42" s="9"/>
      <c r="I42" s="9"/>
      <c r="J42" s="9"/>
      <c r="K42" s="9"/>
      <c r="L42" s="9"/>
      <c r="M42" s="9"/>
      <c r="N42" s="9"/>
      <c r="O42" s="9"/>
    </row>
    <row r="44" spans="2:15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2:15" ht="21">
      <c r="B45" s="9"/>
      <c r="C45" s="14" t="s">
        <v>46</v>
      </c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2:15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2:15">
      <c r="B47" s="9"/>
      <c r="C47" s="15" t="s">
        <v>46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2:15">
      <c r="B48" s="9"/>
      <c r="C48" s="9" t="s">
        <v>47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2:15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2:15">
      <c r="B50" s="9"/>
      <c r="C50" s="15" t="s">
        <v>48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2:15">
      <c r="B51" s="9"/>
      <c r="C51" s="9" t="s">
        <v>49</v>
      </c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2:15">
      <c r="B52" s="9"/>
      <c r="C52" s="9" t="s">
        <v>50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2:15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2:15">
      <c r="B54" s="9"/>
      <c r="C54" s="15" t="s">
        <v>51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2:15">
      <c r="B55" s="9"/>
      <c r="C55" s="9" t="s">
        <v>52</v>
      </c>
      <c r="D55" s="9" t="s">
        <v>53</v>
      </c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2:15">
      <c r="B56" s="9"/>
      <c r="C56" s="9" t="s">
        <v>54</v>
      </c>
      <c r="D56" s="9" t="s">
        <v>55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2:15">
      <c r="B57" s="9"/>
      <c r="C57" s="9" t="s">
        <v>56</v>
      </c>
      <c r="D57" s="9" t="s">
        <v>57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2:15">
      <c r="B58" s="9"/>
      <c r="C58" s="9" t="s">
        <v>58</v>
      </c>
      <c r="D58" s="9" t="s">
        <v>59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2:15">
      <c r="B59" s="9"/>
      <c r="C59" s="9" t="s">
        <v>60</v>
      </c>
      <c r="D59" s="9" t="s">
        <v>61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2:15">
      <c r="B60" s="9"/>
      <c r="C60" s="9" t="s">
        <v>62</v>
      </c>
      <c r="D60" s="9" t="s">
        <v>63</v>
      </c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2:15">
      <c r="B61" s="9"/>
      <c r="C61" s="9" t="s">
        <v>64</v>
      </c>
      <c r="D61" s="9" t="s">
        <v>65</v>
      </c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2:15">
      <c r="B62" s="9"/>
      <c r="C62" s="9" t="s">
        <v>66</v>
      </c>
      <c r="D62" s="9" t="s">
        <v>67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2:15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5" spans="2:15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2:15" ht="21">
      <c r="B66" s="9"/>
      <c r="C66" s="14" t="s">
        <v>68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2:15">
      <c r="B67" s="9"/>
      <c r="C67" s="9" t="s">
        <v>69</v>
      </c>
      <c r="D67" s="9" t="str">
        <f ca="1">MID(CELL("Dateiname"),1+FIND("[",CELL("Dateiname")),FIND("]",CELL("Dateiname"))-FIND("[",CELL("Dateiname"))-1)</f>
        <v>2024_10_09_v1_Vorlage_Controlling-Tool_Haushaltssicherung.xlsx</v>
      </c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2:15">
      <c r="B68" s="9"/>
      <c r="C68" s="9" t="s">
        <v>70</v>
      </c>
      <c r="D68" s="61">
        <v>45560</v>
      </c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2:15">
      <c r="B69" s="9"/>
      <c r="C69" s="9" t="s">
        <v>71</v>
      </c>
      <c r="D69" s="62" t="s">
        <v>72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2:15">
      <c r="B70" s="9"/>
      <c r="C70" s="9" t="s">
        <v>73</v>
      </c>
      <c r="D70" s="62" t="s">
        <v>74</v>
      </c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2:15">
      <c r="B71" s="9"/>
      <c r="C71" s="9"/>
      <c r="D71" s="62" t="s">
        <v>75</v>
      </c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2:15">
      <c r="B72" s="9"/>
      <c r="C72" s="9"/>
      <c r="D72" s="62" t="s">
        <v>76</v>
      </c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2:15">
      <c r="B73" s="9"/>
      <c r="C73" s="9"/>
      <c r="D73" s="63" t="s">
        <v>77</v>
      </c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2:15">
      <c r="B74" s="9"/>
      <c r="C74" s="9"/>
      <c r="D74" s="9" t="s">
        <v>78</v>
      </c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2:15">
      <c r="B75" s="9"/>
      <c r="C75" s="9" t="s">
        <v>79</v>
      </c>
      <c r="D75" s="9" t="str">
        <f ca="1">MID(CELL("Dateiname"),1+FIND("[",CELL("Dateiname")),FIND("]",CELL("Dateiname"))-FIND("[",CELL("Dateiname"))-1)&amp;" © 2024 by Steffen Hesping (2denare GmbH) is licensed under CC BY-ND 4.0 "</f>
        <v>2024_10_09_v1_Vorlage_Controlling-Tool_Haushaltssicherung.xlsx © 2024 by Steffen Hesping (2denare GmbH) is licensed under CC BY-ND 4.0 </v>
      </c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  <row r="76" spans="2:15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</row>
    <row r="77" spans="2:15">
      <c r="B77" s="9"/>
      <c r="C77" s="9"/>
      <c r="D77" s="9"/>
      <c r="E77" s="9" t="s">
        <v>80</v>
      </c>
      <c r="F77" s="9"/>
      <c r="G77" s="9"/>
      <c r="H77" s="9"/>
      <c r="I77" s="9"/>
      <c r="J77" s="9"/>
      <c r="K77" s="9"/>
      <c r="L77" s="9"/>
      <c r="M77" s="9"/>
      <c r="N77" s="9"/>
      <c r="O77" s="9"/>
    </row>
    <row r="78" spans="2:15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</row>
  </sheetData>
  <sheetProtection insertHyperlinks="0" sort="0" autoFilter="0"/>
  <mergeCells count="3">
    <mergeCell ref="C29:C32"/>
    <mergeCell ref="D30:D31"/>
    <mergeCell ref="C33:C37"/>
  </mergeCells>
  <dataValidations count="3">
    <dataValidation type="list" allowBlank="1" showInputMessage="1" showErrorMessage="1" sqref="D10" xr:uid="{BC1D9817-5D27-47DF-ABAE-D2C18C54BFCD}">
      <formula1>INDIRECT("Wirkungsfeld")</formula1>
    </dataValidation>
    <dataValidation type="list" allowBlank="1" showInputMessage="1" showErrorMessage="1" sqref="D12" xr:uid="{9442E1CA-7DCF-4613-A38D-42FA253AACAB}">
      <formula1>INDIRECT("Skala[Lickert]")</formula1>
    </dataValidation>
    <dataValidation type="list" allowBlank="1" showInputMessage="1" showErrorMessage="1" sqref="D11" xr:uid="{9D6AF386-D279-44E1-B243-715230829BEB}">
      <formula1>INDIRECT("Skala")</formula1>
    </dataValidation>
  </dataValidations>
  <hyperlinks>
    <hyperlink ref="C21" location="Maßnahmen!A1" display="Maßnahmen" xr:uid="{9B98B45D-1F77-4B6A-8B4B-093DBBA60A1D}"/>
    <hyperlink ref="C22" location="Bericht!A1" display="Bericht" xr:uid="{D6EC078E-FC9C-4EBB-B8B9-59CA9268B8D7}"/>
    <hyperlink ref="C24" location="Werte!A1" display="Werte" xr:uid="{76528F71-CC73-49C0-8EDD-8F7D10F7F9C0}"/>
    <hyperlink ref="C25" location="Prämissen!A1" display="Prämissen" xr:uid="{3A9C7761-24C4-4A8D-880D-C5A64D866413}"/>
    <hyperlink ref="C26" location="Hilfswerte!A1" display="Hilfswerte" xr:uid="{8A95F6BB-11C9-476B-9EE3-2B171DD0D441}"/>
    <hyperlink ref="D30:D31" location="Maßnahmen!A1" display="Maßnahmen" xr:uid="{7EFA43BD-B3E2-4CF8-A3A7-8AF6FDF55B12}"/>
    <hyperlink ref="D33" location="Prämissen!A1" display="Prämissen" xr:uid="{803F8B38-7BB5-47BC-8346-E681A6239D33}"/>
    <hyperlink ref="D34" location="Werte!A1" display="Werte" xr:uid="{FBC3D2C1-AB29-4536-A221-4E1002A1D863}"/>
    <hyperlink ref="D32" location="Aktionsplan!A1" display="Aktionsplan" xr:uid="{2AA7BE18-5AE5-40F7-AFE6-A4DCFCA81614}"/>
    <hyperlink ref="D35" location="Aktionsplan!A1" display="Aktionsplan" xr:uid="{D4B914D9-E226-4869-91B7-1FC9C813BE78}"/>
    <hyperlink ref="C20" location="Aktionsplan!A1" display="Aktionsplan" xr:uid="{2B89FDB7-EAC7-4AEE-A873-DB579C714824}"/>
    <hyperlink ref="D36" location="Bericht!A1" display="Bericht" xr:uid="{38CE3849-BFEE-40D2-877A-F8911FC019FA}"/>
    <hyperlink ref="D37" location="Analyse!A1" display="Analyse" xr:uid="{6BD83716-C3DC-4A3C-85BF-AB01ED329E42}"/>
    <hyperlink ref="D73" r:id="rId1" xr:uid="{5B0C33CF-84C5-4621-8C70-5726F10B8417}"/>
    <hyperlink ref="Q1" r:id="rId2" display="https://creativecommons.org/licenses/by-nd/4.0/?ref=chooser-v1" xr:uid="{6FB221F2-C402-49F3-9DDD-3AB47515DF08}"/>
    <hyperlink ref="D75" r:id="rId3" display="https://creativecommons.org/licenses/by-nd/4.0/?ref=chooser-v1" xr:uid="{043D683C-6C2B-4C47-A6DA-93EDDD2A3727}"/>
    <hyperlink ref="C23" location="Analyse!A1" display="Analyse" xr:uid="{71CF5EAA-BD62-4428-9A87-85EFBDD5616D}"/>
    <hyperlink ref="C19" location="'Anleitung+Einstellung'!A1" display="Anleitung+Einstellung" xr:uid="{ADA37AA2-5F4F-497D-A15D-5E2C44E5E10C}"/>
    <hyperlink ref="D29" location="'Anleitung+Einstellung'!A1" display="Anleitung+Einstellung" xr:uid="{83FC24CC-772A-47A4-B1DF-39378E8C7E8A}"/>
    <hyperlink ref="H4" r:id="rId4" display="à Kontaktieren Sie uns gerne unverbindlich." xr:uid="{EFA9FDE4-8F40-47A6-84A5-86750647D278}"/>
  </hyperlinks>
  <pageMargins left="0.7" right="0.7" top="0.78740157499999996" bottom="0.78740157499999996" header="0.3" footer="0.3"/>
  <pageSetup paperSize="9" orientation="portrait" horizontalDpi="1200" verticalDpi="1200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4532C-2E32-4EB4-8CD9-5A3C7E75721F}">
  <dimension ref="A1:J25"/>
  <sheetViews>
    <sheetView showGridLines="0" workbookViewId="0">
      <selection activeCell="D37" sqref="D37"/>
    </sheetView>
  </sheetViews>
  <sheetFormatPr baseColWidth="10" defaultColWidth="11.42578125" defaultRowHeight="15"/>
  <cols>
    <col min="1" max="1" width="9.140625" customWidth="1"/>
    <col min="2" max="2" width="46.140625" customWidth="1"/>
    <col min="3" max="3" width="41.140625" customWidth="1"/>
    <col min="4" max="4" width="21.140625" customWidth="1"/>
    <col min="5" max="5" width="15" customWidth="1"/>
    <col min="6" max="6" width="16.42578125" customWidth="1"/>
    <col min="7" max="7" width="18" customWidth="1"/>
    <col min="8" max="8" width="25.7109375" customWidth="1"/>
  </cols>
  <sheetData>
    <row r="1" spans="1:10" ht="18.75">
      <c r="A1" s="58" t="s">
        <v>16</v>
      </c>
      <c r="G1" t="s">
        <v>81</v>
      </c>
      <c r="J1" t="str">
        <f ca="1">MID(CELL("Dateiname"),1+FIND("[",CELL("Dateiname")),FIND("]",CELL("Dateiname"))-FIND("[",CELL("Dateiname"))-1)&amp;" © 2024 by Steffen Hesping (2denare GmbH) is licensed under CC BY-ND 4.0 "</f>
        <v>2024_10_09_v1_Vorlage_Controlling-Tool_Haushaltssicherung.xlsx © 2024 by Steffen Hesping (2denare GmbH) is licensed under CC BY-ND 4.0 </v>
      </c>
    </row>
    <row r="2" spans="1:10">
      <c r="A2" t="s">
        <v>70</v>
      </c>
      <c r="B2" s="55" t="s">
        <v>82</v>
      </c>
      <c r="G2" t="s">
        <v>83</v>
      </c>
    </row>
    <row r="3" spans="1:10">
      <c r="G3" t="s">
        <v>84</v>
      </c>
    </row>
    <row r="4" spans="1:10" ht="30">
      <c r="A4" t="s">
        <v>85</v>
      </c>
      <c r="B4" t="s">
        <v>86</v>
      </c>
      <c r="C4" t="s">
        <v>87</v>
      </c>
      <c r="D4" s="19" t="s">
        <v>88</v>
      </c>
      <c r="E4" t="s">
        <v>89</v>
      </c>
      <c r="F4" t="s">
        <v>90</v>
      </c>
      <c r="G4" t="s">
        <v>91</v>
      </c>
      <c r="H4" t="s">
        <v>92</v>
      </c>
    </row>
    <row r="5" spans="1:10" ht="30">
      <c r="A5" s="73" t="s">
        <v>43</v>
      </c>
      <c r="B5" s="74" t="s">
        <v>93</v>
      </c>
      <c r="C5" s="74" t="s">
        <v>94</v>
      </c>
      <c r="D5" s="74" t="s">
        <v>18</v>
      </c>
      <c r="E5" s="74" t="s">
        <v>95</v>
      </c>
      <c r="F5" s="75">
        <v>401816</v>
      </c>
      <c r="G5" s="74" t="s">
        <v>81</v>
      </c>
      <c r="H5" s="74"/>
    </row>
    <row r="6" spans="1:10">
      <c r="A6" s="31">
        <v>1</v>
      </c>
      <c r="B6" s="32"/>
      <c r="C6" s="32"/>
      <c r="D6" s="32"/>
      <c r="E6" s="32"/>
      <c r="F6" s="33"/>
      <c r="G6" s="32"/>
      <c r="H6" s="32"/>
    </row>
    <row r="7" spans="1:10">
      <c r="A7" s="31">
        <v>2</v>
      </c>
      <c r="B7" s="32"/>
      <c r="C7" s="32"/>
      <c r="D7" s="32"/>
      <c r="E7" s="32"/>
      <c r="F7" s="33"/>
      <c r="G7" s="32"/>
      <c r="H7" s="32"/>
    </row>
    <row r="8" spans="1:10">
      <c r="A8" s="31">
        <v>3</v>
      </c>
      <c r="B8" s="32"/>
      <c r="C8" s="32"/>
      <c r="D8" s="32"/>
      <c r="E8" s="32"/>
      <c r="F8" s="33"/>
      <c r="G8" s="32"/>
      <c r="H8" s="32"/>
    </row>
    <row r="9" spans="1:10">
      <c r="A9" s="31">
        <v>4</v>
      </c>
      <c r="B9" s="32"/>
      <c r="C9" s="32"/>
      <c r="D9" s="32"/>
      <c r="E9" s="32"/>
      <c r="F9" s="33"/>
      <c r="G9" s="32"/>
      <c r="H9" s="32"/>
    </row>
    <row r="10" spans="1:10">
      <c r="A10" s="31">
        <v>5</v>
      </c>
      <c r="B10" s="32"/>
      <c r="C10" s="32"/>
      <c r="D10" s="32"/>
      <c r="E10" s="32"/>
      <c r="F10" s="33"/>
      <c r="G10" s="32"/>
      <c r="H10" s="32"/>
    </row>
    <row r="11" spans="1:10">
      <c r="A11" s="31">
        <v>6</v>
      </c>
      <c r="B11" s="32"/>
      <c r="C11" s="32"/>
      <c r="D11" s="32"/>
      <c r="E11" s="32"/>
      <c r="F11" s="33"/>
      <c r="G11" s="32"/>
      <c r="H11" s="32"/>
    </row>
    <row r="12" spans="1:10">
      <c r="A12" s="31">
        <v>7</v>
      </c>
      <c r="B12" s="32"/>
      <c r="C12" s="32"/>
      <c r="D12" s="32"/>
      <c r="E12" s="32"/>
      <c r="F12" s="33"/>
      <c r="G12" s="32"/>
      <c r="H12" s="32"/>
    </row>
    <row r="13" spans="1:10">
      <c r="A13" s="31">
        <v>8</v>
      </c>
      <c r="B13" s="32"/>
      <c r="C13" s="32"/>
      <c r="D13" s="32"/>
      <c r="E13" s="32"/>
      <c r="F13" s="34"/>
      <c r="G13" s="32"/>
      <c r="H13" s="32"/>
    </row>
    <row r="14" spans="1:10">
      <c r="A14" s="31">
        <v>9</v>
      </c>
      <c r="B14" s="32"/>
      <c r="C14" s="32"/>
      <c r="D14" s="32"/>
      <c r="E14" s="32"/>
      <c r="F14" s="33"/>
      <c r="G14" s="32"/>
      <c r="H14" s="32"/>
    </row>
    <row r="15" spans="1:10">
      <c r="A15" s="31">
        <v>10</v>
      </c>
      <c r="B15" s="32"/>
      <c r="C15" s="32"/>
      <c r="D15" s="32"/>
      <c r="E15" s="32"/>
      <c r="F15" s="33"/>
      <c r="G15" s="32"/>
      <c r="H15" s="32"/>
    </row>
    <row r="16" spans="1:10">
      <c r="A16" s="31">
        <v>11</v>
      </c>
      <c r="B16" s="32"/>
      <c r="C16" s="32"/>
      <c r="D16" s="32"/>
      <c r="E16" s="32"/>
      <c r="F16" s="34"/>
      <c r="G16" s="32"/>
      <c r="H16" s="32"/>
    </row>
    <row r="17" spans="1:8">
      <c r="A17" s="31">
        <v>12</v>
      </c>
      <c r="B17" s="32"/>
      <c r="C17" s="32"/>
      <c r="D17" s="32"/>
      <c r="E17" s="32"/>
      <c r="F17" s="34"/>
      <c r="G17" s="32"/>
      <c r="H17" s="32"/>
    </row>
    <row r="18" spans="1:8">
      <c r="A18" s="31">
        <v>13</v>
      </c>
      <c r="B18" s="32"/>
      <c r="C18" s="32"/>
      <c r="D18" s="32"/>
      <c r="E18" s="32"/>
      <c r="F18" s="34"/>
      <c r="G18" s="32"/>
      <c r="H18" s="32"/>
    </row>
    <row r="19" spans="1:8">
      <c r="A19" s="31">
        <v>14</v>
      </c>
      <c r="B19" s="32"/>
      <c r="C19" s="32"/>
      <c r="D19" s="32"/>
      <c r="E19" s="32"/>
      <c r="F19" s="34"/>
      <c r="G19" s="32"/>
      <c r="H19" s="32"/>
    </row>
    <row r="20" spans="1:8">
      <c r="A20" s="31">
        <v>15</v>
      </c>
      <c r="B20" s="32"/>
      <c r="C20" s="32"/>
      <c r="D20" s="32"/>
      <c r="E20" s="32"/>
      <c r="F20" s="34"/>
      <c r="G20" s="32"/>
      <c r="H20" s="32"/>
    </row>
    <row r="21" spans="1:8">
      <c r="A21" s="31">
        <v>16</v>
      </c>
      <c r="B21" s="32"/>
      <c r="C21" s="32"/>
      <c r="D21" s="32"/>
      <c r="E21" s="32"/>
      <c r="F21" s="34"/>
      <c r="G21" s="32"/>
      <c r="H21" s="32"/>
    </row>
    <row r="22" spans="1:8">
      <c r="A22" s="31">
        <v>17</v>
      </c>
      <c r="B22" s="32"/>
      <c r="C22" s="32"/>
      <c r="D22" s="32"/>
      <c r="E22" s="32"/>
      <c r="F22" s="34"/>
      <c r="G22" s="32"/>
      <c r="H22" s="32"/>
    </row>
    <row r="23" spans="1:8">
      <c r="A23" s="31">
        <v>18</v>
      </c>
      <c r="B23" s="32"/>
      <c r="C23" s="32"/>
      <c r="D23" s="32"/>
      <c r="E23" s="32"/>
      <c r="F23" s="34"/>
      <c r="G23" s="32"/>
      <c r="H23" s="32"/>
    </row>
    <row r="24" spans="1:8">
      <c r="A24" s="31">
        <v>19</v>
      </c>
      <c r="B24" s="32"/>
      <c r="C24" s="32"/>
      <c r="D24" s="32"/>
      <c r="E24" s="32"/>
      <c r="F24" s="34"/>
      <c r="G24" s="32"/>
      <c r="H24" s="32"/>
    </row>
    <row r="25" spans="1:8">
      <c r="A25" s="31">
        <v>20</v>
      </c>
      <c r="B25" s="32"/>
      <c r="C25" s="32"/>
      <c r="D25" s="32"/>
      <c r="E25" s="32"/>
      <c r="F25" s="34"/>
      <c r="G25" s="32"/>
      <c r="H25" s="32"/>
    </row>
  </sheetData>
  <conditionalFormatting sqref="G1:G1048576">
    <cfRule type="cellIs" dxfId="4" priority="3" operator="equal">
      <formula>$G$3</formula>
    </cfRule>
    <cfRule type="cellIs" dxfId="3" priority="4" operator="equal">
      <formula>$G$2</formula>
    </cfRule>
    <cfRule type="cellIs" dxfId="2" priority="5" operator="equal">
      <formula>$G$1</formula>
    </cfRule>
  </conditionalFormatting>
  <dataValidations count="1">
    <dataValidation type="list" allowBlank="1" showInputMessage="1" showErrorMessage="1" sqref="G5:G25" xr:uid="{DE272930-6711-4661-8815-1E0D835FDB1F}">
      <formula1>$G$1:$G$3</formula1>
    </dataValidation>
  </dataValidations>
  <hyperlinks>
    <hyperlink ref="J1" r:id="rId1" display="https://creativecommons.org/licenses/by-nd/4.0/?ref=chooser-v1" xr:uid="{79A5B49C-B421-45BB-8F78-550867C9E2C0}"/>
  </hyperlinks>
  <pageMargins left="0.7" right="0.7" top="0.78740157499999996" bottom="0.78740157499999996" header="0.3" footer="0.3"/>
  <pageSetup paperSize="9" orientation="portrait" horizontalDpi="1200" verticalDpi="1200" r:id="rId2"/>
  <drawing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CFAAA-6648-4578-8B30-4BAA59AF1783}">
  <dimension ref="A1:S40"/>
  <sheetViews>
    <sheetView showGridLines="0" zoomScaleNormal="100" workbookViewId="0">
      <selection activeCell="I3" sqref="I3:J3"/>
    </sheetView>
  </sheetViews>
  <sheetFormatPr baseColWidth="10" defaultColWidth="11.42578125" defaultRowHeight="15"/>
  <cols>
    <col min="1" max="1" width="10.7109375" customWidth="1"/>
    <col min="2" max="2" width="34.7109375" bestFit="1" customWidth="1"/>
    <col min="3" max="3" width="28.7109375" customWidth="1"/>
    <col min="4" max="6" width="24.5703125" customWidth="1"/>
    <col min="7" max="7" width="21.28515625" customWidth="1"/>
    <col min="8" max="8" width="7.42578125" customWidth="1"/>
    <col min="9" max="9" width="11.85546875" customWidth="1"/>
    <col min="10" max="10" width="34.7109375" bestFit="1" customWidth="1"/>
    <col min="11" max="11" width="27.42578125" customWidth="1"/>
    <col min="12" max="12" width="18.7109375" customWidth="1"/>
    <col min="13" max="13" width="18.42578125" customWidth="1"/>
    <col min="14" max="14" width="21.85546875" customWidth="1"/>
    <col min="15" max="15" width="23.28515625" bestFit="1" customWidth="1"/>
    <col min="16" max="16" width="21.140625" bestFit="1" customWidth="1"/>
    <col min="17" max="17" width="26.5703125" customWidth="1"/>
    <col min="18" max="18" width="15.85546875" customWidth="1"/>
  </cols>
  <sheetData>
    <row r="1" spans="1:19" ht="21">
      <c r="A1" s="56" t="s">
        <v>96</v>
      </c>
      <c r="B1" s="77"/>
      <c r="I1" s="56" t="s">
        <v>97</v>
      </c>
      <c r="S1" t="str">
        <f ca="1">MID(CELL("Dateiname"),1+FIND("[",CELL("Dateiname")),FIND("]",CELL("Dateiname"))-FIND("[",CELL("Dateiname"))-1)&amp;" © 2024 by Steffen Hesping (2denare GmbH) is licensed under CC BY-ND 4.0 "</f>
        <v>2024_10_09_v1_Vorlage_Controlling-Tool_Haushaltssicherung.xlsx © 2024 by Steffen Hesping (2denare GmbH) is licensed under CC BY-ND 4.0 </v>
      </c>
    </row>
    <row r="2" spans="1:19">
      <c r="A2" s="78" t="s">
        <v>70</v>
      </c>
      <c r="B2" s="55" t="s">
        <v>82</v>
      </c>
      <c r="I2" s="79" t="s">
        <v>98</v>
      </c>
      <c r="Q2" s="80"/>
    </row>
    <row r="3" spans="1:19" ht="60">
      <c r="I3" s="92" t="s">
        <v>99</v>
      </c>
      <c r="J3" s="92"/>
      <c r="K3" s="92" t="s">
        <v>100</v>
      </c>
      <c r="L3" s="92"/>
      <c r="M3" s="92" t="s">
        <v>101</v>
      </c>
      <c r="N3" s="92"/>
      <c r="O3" s="81" t="s">
        <v>102</v>
      </c>
      <c r="P3" s="93" t="s">
        <v>103</v>
      </c>
      <c r="Q3" s="93"/>
    </row>
    <row r="4" spans="1:19" ht="60" customHeight="1">
      <c r="B4" s="19" t="s">
        <v>104</v>
      </c>
      <c r="C4" s="19" t="s">
        <v>105</v>
      </c>
      <c r="D4" s="19" t="s">
        <v>106</v>
      </c>
      <c r="E4" s="19" t="s">
        <v>107</v>
      </c>
      <c r="F4" s="19" t="s">
        <v>108</v>
      </c>
      <c r="I4" s="82" t="s">
        <v>109</v>
      </c>
      <c r="J4" s="82" t="s">
        <v>110</v>
      </c>
      <c r="K4" s="82" t="s">
        <v>111</v>
      </c>
      <c r="L4" s="82" t="s">
        <v>112</v>
      </c>
      <c r="M4" s="82" t="s">
        <v>113</v>
      </c>
      <c r="N4" s="82" t="s">
        <v>114</v>
      </c>
      <c r="O4" s="82" t="s">
        <v>115</v>
      </c>
      <c r="P4" s="82" t="s">
        <v>116</v>
      </c>
      <c r="Q4" s="82" t="s">
        <v>117</v>
      </c>
      <c r="R4" s="83" t="s">
        <v>118</v>
      </c>
    </row>
    <row r="5" spans="1:19">
      <c r="A5" s="82" t="s">
        <v>109</v>
      </c>
      <c r="B5" s="82" t="s">
        <v>110</v>
      </c>
      <c r="C5" s="82" t="s">
        <v>111</v>
      </c>
      <c r="D5" s="82" t="s">
        <v>119</v>
      </c>
      <c r="E5" s="82" t="s">
        <v>120</v>
      </c>
      <c r="F5" s="82" t="s">
        <v>91</v>
      </c>
      <c r="G5" s="82" t="s">
        <v>92</v>
      </c>
      <c r="I5" s="76" t="s">
        <v>121</v>
      </c>
      <c r="J5" s="76" t="s">
        <v>122</v>
      </c>
      <c r="K5" s="76" t="s">
        <v>6</v>
      </c>
      <c r="L5" s="76" t="s">
        <v>123</v>
      </c>
      <c r="M5" s="76">
        <v>2023</v>
      </c>
      <c r="N5" s="76" t="s">
        <v>64</v>
      </c>
      <c r="O5" s="76" t="s">
        <v>124</v>
      </c>
      <c r="P5" s="84" t="s">
        <v>125</v>
      </c>
      <c r="Q5" s="84" t="s">
        <v>126</v>
      </c>
      <c r="R5" s="85">
        <v>-1500000</v>
      </c>
      <c r="S5" s="8"/>
    </row>
    <row r="6" spans="1:19">
      <c r="A6" s="76" t="s">
        <v>121</v>
      </c>
      <c r="B6" s="76" t="s">
        <v>122</v>
      </c>
      <c r="C6" s="76" t="s">
        <v>6</v>
      </c>
      <c r="D6" s="76"/>
      <c r="E6" s="76"/>
      <c r="F6" s="76" t="s">
        <v>127</v>
      </c>
      <c r="G6" s="76"/>
      <c r="I6" s="76" t="s">
        <v>121</v>
      </c>
      <c r="J6" s="76" t="s">
        <v>122</v>
      </c>
      <c r="K6" s="76" t="s">
        <v>6</v>
      </c>
      <c r="L6" s="76" t="s">
        <v>123</v>
      </c>
      <c r="M6" s="76">
        <v>2025</v>
      </c>
      <c r="N6" s="76" t="s">
        <v>66</v>
      </c>
      <c r="O6" s="76" t="s">
        <v>128</v>
      </c>
      <c r="P6" s="84" t="s">
        <v>125</v>
      </c>
      <c r="Q6" s="84" t="s">
        <v>129</v>
      </c>
      <c r="R6" s="85">
        <v>3000000</v>
      </c>
    </row>
    <row r="7" spans="1:19">
      <c r="A7" s="76" t="s">
        <v>130</v>
      </c>
      <c r="B7" s="76" t="s">
        <v>131</v>
      </c>
      <c r="C7" s="76" t="s">
        <v>6</v>
      </c>
      <c r="D7" s="76"/>
      <c r="E7" s="76"/>
      <c r="F7" s="76" t="s">
        <v>132</v>
      </c>
      <c r="G7" s="76"/>
      <c r="I7" s="76" t="s">
        <v>130</v>
      </c>
      <c r="J7" s="76" t="s">
        <v>131</v>
      </c>
      <c r="K7" s="76" t="s">
        <v>6</v>
      </c>
      <c r="L7" s="76" t="s">
        <v>123</v>
      </c>
      <c r="M7" s="76">
        <v>2025</v>
      </c>
      <c r="N7" s="76" t="s">
        <v>64</v>
      </c>
      <c r="O7" s="76" t="s">
        <v>124</v>
      </c>
      <c r="P7" s="84" t="s">
        <v>133</v>
      </c>
      <c r="Q7" s="84" t="s">
        <v>126</v>
      </c>
      <c r="R7" s="85">
        <v>-500000</v>
      </c>
    </row>
    <row r="8" spans="1:19">
      <c r="I8" s="76" t="s">
        <v>130</v>
      </c>
      <c r="J8" s="76" t="s">
        <v>131</v>
      </c>
      <c r="K8" s="76" t="s">
        <v>6</v>
      </c>
      <c r="L8" s="76" t="s">
        <v>123</v>
      </c>
      <c r="M8" s="76">
        <v>2026</v>
      </c>
      <c r="N8" s="76" t="s">
        <v>64</v>
      </c>
      <c r="O8" s="76" t="s">
        <v>134</v>
      </c>
      <c r="P8" s="84" t="s">
        <v>125</v>
      </c>
      <c r="Q8" s="84" t="s">
        <v>126</v>
      </c>
      <c r="R8" s="85">
        <v>-400000</v>
      </c>
    </row>
    <row r="9" spans="1:19">
      <c r="P9" s="86"/>
      <c r="Q9" s="86"/>
      <c r="R9" s="52"/>
    </row>
    <row r="10" spans="1:19">
      <c r="P10" s="86"/>
      <c r="Q10" s="86"/>
      <c r="R10" s="52"/>
    </row>
    <row r="11" spans="1:19">
      <c r="P11" s="86"/>
      <c r="Q11" s="86"/>
      <c r="R11" s="52"/>
    </row>
    <row r="12" spans="1:19">
      <c r="P12" s="86"/>
      <c r="Q12" s="86"/>
      <c r="R12" s="52"/>
    </row>
    <row r="13" spans="1:19">
      <c r="P13" s="86"/>
      <c r="Q13" s="86"/>
      <c r="R13" s="52"/>
    </row>
    <row r="14" spans="1:19">
      <c r="P14" s="86"/>
      <c r="Q14" s="86"/>
      <c r="R14" s="52"/>
    </row>
    <row r="15" spans="1:19">
      <c r="P15" s="86"/>
      <c r="Q15" s="86"/>
      <c r="R15" s="52"/>
    </row>
    <row r="16" spans="1:19">
      <c r="P16" s="86"/>
      <c r="Q16" s="86"/>
      <c r="R16" s="52"/>
    </row>
    <row r="17" spans="12:18">
      <c r="P17" s="86"/>
      <c r="Q17" s="86"/>
      <c r="R17" s="52"/>
    </row>
    <row r="18" spans="12:18">
      <c r="P18" s="86"/>
      <c r="Q18" s="86"/>
      <c r="R18" s="52"/>
    </row>
    <row r="19" spans="12:18">
      <c r="P19" s="86"/>
      <c r="Q19" s="86"/>
      <c r="R19" s="52"/>
    </row>
    <row r="20" spans="12:18">
      <c r="P20" s="86"/>
      <c r="Q20" s="86"/>
      <c r="R20" s="52"/>
    </row>
    <row r="21" spans="12:18">
      <c r="P21" s="86"/>
      <c r="Q21" s="86"/>
      <c r="R21" s="52"/>
    </row>
    <row r="22" spans="12:18">
      <c r="P22" s="86"/>
      <c r="Q22" s="86"/>
      <c r="R22" s="52"/>
    </row>
    <row r="23" spans="12:18">
      <c r="P23" s="86"/>
      <c r="Q23" s="86"/>
      <c r="R23" s="52"/>
    </row>
    <row r="24" spans="12:18">
      <c r="P24" s="86"/>
      <c r="Q24" s="86"/>
      <c r="R24" s="52"/>
    </row>
    <row r="25" spans="12:18">
      <c r="P25" s="86"/>
      <c r="Q25" s="86"/>
      <c r="R25" s="52"/>
    </row>
    <row r="26" spans="12:18">
      <c r="P26" s="86"/>
      <c r="Q26" s="86"/>
      <c r="R26" s="52"/>
    </row>
    <row r="27" spans="12:18">
      <c r="P27" s="86"/>
      <c r="Q27" s="86"/>
      <c r="R27" s="52"/>
    </row>
    <row r="28" spans="12:18">
      <c r="P28" s="86"/>
      <c r="Q28" s="86"/>
      <c r="R28" s="52"/>
    </row>
    <row r="29" spans="12:18">
      <c r="P29" s="86"/>
      <c r="Q29" s="86"/>
      <c r="R29" s="52"/>
    </row>
    <row r="30" spans="12:18">
      <c r="L30" s="8"/>
      <c r="P30" s="86"/>
      <c r="Q30" s="86"/>
      <c r="R30" s="52"/>
    </row>
    <row r="31" spans="12:18">
      <c r="O31" s="8"/>
      <c r="P31" s="86"/>
      <c r="Q31" s="86"/>
      <c r="R31" s="52"/>
    </row>
    <row r="32" spans="12:18">
      <c r="P32" s="86"/>
      <c r="Q32" s="86"/>
      <c r="R32" s="52"/>
    </row>
    <row r="33" spans="16:18">
      <c r="P33" s="86"/>
      <c r="Q33" s="86"/>
      <c r="R33" s="52"/>
    </row>
    <row r="34" spans="16:18">
      <c r="P34" s="86"/>
      <c r="Q34" s="86"/>
      <c r="R34" s="52"/>
    </row>
    <row r="35" spans="16:18">
      <c r="P35" s="86"/>
      <c r="Q35" s="86"/>
      <c r="R35" s="52"/>
    </row>
    <row r="36" spans="16:18">
      <c r="P36" s="86"/>
      <c r="Q36" s="86"/>
      <c r="R36" s="52"/>
    </row>
    <row r="37" spans="16:18">
      <c r="P37" s="86"/>
      <c r="Q37" s="86"/>
      <c r="R37" s="52"/>
    </row>
    <row r="38" spans="16:18">
      <c r="P38" s="86"/>
      <c r="Q38" s="86"/>
      <c r="R38" s="52"/>
    </row>
    <row r="39" spans="16:18">
      <c r="P39" s="86"/>
      <c r="Q39" s="86"/>
      <c r="R39" s="52"/>
    </row>
    <row r="40" spans="16:18">
      <c r="P40" s="86"/>
      <c r="Q40" s="86"/>
      <c r="R40" s="52"/>
    </row>
  </sheetData>
  <mergeCells count="4">
    <mergeCell ref="M3:N3"/>
    <mergeCell ref="K3:L3"/>
    <mergeCell ref="I3:J3"/>
    <mergeCell ref="P3:Q3"/>
  </mergeCells>
  <phoneticPr fontId="7" type="noConversion"/>
  <dataValidations count="9">
    <dataValidation type="list" allowBlank="1" showInputMessage="1" showErrorMessage="1" sqref="F6:F40" xr:uid="{5AD348A2-E3DD-4786-9922-360DB557B26F}">
      <formula1>INDIRECT("Status")</formula1>
    </dataValidation>
    <dataValidation type="list" allowBlank="1" showInputMessage="1" showErrorMessage="1" sqref="N5:N40" xr:uid="{1E291F8F-A102-494D-B670-32AE4FDF7E7C}">
      <formula1>INDIRECT("Arten")</formula1>
    </dataValidation>
    <dataValidation type="list" allowBlank="1" showInputMessage="1" showErrorMessage="1" sqref="M5:M29" xr:uid="{57A53C2D-9C15-45ED-AA0D-5AC6F165F131}">
      <formula1>INDIRECT("Jahre")</formula1>
    </dataValidation>
    <dataValidation type="list" allowBlank="1" showInputMessage="1" showErrorMessage="1" sqref="M5:M29" xr:uid="{F0F11BE5-E355-43CE-877C-A6BFAE5CE5B0}">
      <formula1>INDIRECT("Tätigkeitsbereich")</formula1>
    </dataValidation>
    <dataValidation type="list" allowBlank="1" showInputMessage="1" showErrorMessage="1" sqref="M5:M29" xr:uid="{2EC72992-D25F-4222-AE46-B928A257B68D}">
      <formula1>INDIRECT(O5)</formula1>
    </dataValidation>
    <dataValidation type="list" allowBlank="1" showInputMessage="1" showErrorMessage="1" sqref="I9:I40" xr:uid="{C590C8D8-0529-466C-81E0-574BD2BBA2ED}">
      <formula1>INDIRECT("Maßnahmen[ID]")</formula1>
    </dataValidation>
    <dataValidation type="list" allowBlank="1" showInputMessage="1" showErrorMessage="1" sqref="Q5:Q40" xr:uid="{5CCCCB58-98A3-4292-BC40-D656C72ECDF8}">
      <formula1>INDIRECT("Vorzeichen")</formula1>
    </dataValidation>
    <dataValidation type="list" allowBlank="1" showInputMessage="1" showErrorMessage="1" sqref="O5:O40" xr:uid="{07F2636E-D6D7-4A04-8982-0EB6C5C612C3}">
      <formula1>INDIRECT(N5)</formula1>
    </dataValidation>
    <dataValidation type="list" allowBlank="1" showInputMessage="1" showErrorMessage="1" sqref="P5:P40" xr:uid="{83BFF7B4-B020-4481-AEB1-D41BFAABFEA9}">
      <formula1>INDIRECT("Skala")</formula1>
    </dataValidation>
  </dataValidations>
  <hyperlinks>
    <hyperlink ref="S1" r:id="rId1" display="https://creativecommons.org/licenses/by-nd/4.0/?ref=chooser-v1" xr:uid="{2DB2736C-9E76-4B6D-9E82-2BB3DA0585C1}"/>
  </hyperlinks>
  <pageMargins left="0.7" right="0.7" top="0.78740157499999996" bottom="0.78740157499999996" header="0.3" footer="0.3"/>
  <pageSetup paperSize="9" orientation="portrait" horizontalDpi="1200" verticalDpi="1200" r:id="rId2"/>
  <ignoredErrors>
    <ignoredError sqref="A6:A7 J5:J8" calculatedColumn="1"/>
  </ignoredErrors>
  <drawing r:id="rId3"/>
  <tableParts count="2">
    <tablePart r:id="rId4"/>
    <tablePart r:id="rId5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72FD9BC-B35D-40A5-B5BB-1BDF11714557}">
          <x14:formula1>
            <xm:f>_xlfn.ANCHORARRAY(Hilfswerte!$B$17)</xm:f>
          </x14:formula1>
          <xm:sqref>K5:K40 C6:C40</xm:sqref>
        </x14:dataValidation>
        <x14:dataValidation type="list" allowBlank="1" showInputMessage="1" showErrorMessage="1" xr:uid="{AEB0F81B-52B6-46D4-B4F6-6199FFE199DA}">
          <x14:formula1>
            <xm:f>_xlfn.ANCHORARRAY(Hilfswerte!$A$17)</xm:f>
          </x14:formula1>
          <xm:sqref>L5:L40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F9F31-7A95-4AE5-AA28-95DF3C384884}">
  <dimension ref="A1:U41"/>
  <sheetViews>
    <sheetView showGridLines="0" zoomScaleNormal="100" workbookViewId="0">
      <selection activeCell="C5" sqref="C5"/>
    </sheetView>
  </sheetViews>
  <sheetFormatPr baseColWidth="10" defaultColWidth="11.42578125" defaultRowHeight="15"/>
  <cols>
    <col min="1" max="1" width="3.7109375" customWidth="1"/>
    <col min="2" max="2" width="12.85546875" bestFit="1" customWidth="1"/>
    <col min="3" max="3" width="18.7109375" bestFit="1" customWidth="1"/>
    <col min="4" max="4" width="18.7109375" customWidth="1"/>
    <col min="5" max="5" width="17.85546875" customWidth="1"/>
    <col min="6" max="6" width="20.42578125" customWidth="1"/>
    <col min="7" max="7" width="17.42578125" customWidth="1"/>
    <col min="8" max="8" width="7" customWidth="1"/>
    <col min="9" max="9" width="16.5703125" customWidth="1"/>
    <col min="10" max="10" width="16.28515625" customWidth="1"/>
    <col min="11" max="11" width="15.5703125" customWidth="1"/>
    <col min="12" max="12" width="14.140625" bestFit="1" customWidth="1"/>
    <col min="13" max="13" width="14.7109375" customWidth="1"/>
    <col min="14" max="14" width="14.140625" bestFit="1" customWidth="1"/>
  </cols>
  <sheetData>
    <row r="1" spans="1:21" ht="21">
      <c r="B1" s="56" t="s">
        <v>20</v>
      </c>
      <c r="U1" t="str">
        <f ca="1">MID(CELL("Dateiname"),1+FIND("[",CELL("Dateiname")),FIND("]",CELL("Dateiname"))-FIND("[",CELL("Dateiname"))-1)&amp;" © 2024 by Steffen Hesping (2denare GmbH) is licensed under CC BY-ND 4.0 "</f>
        <v>2024_10_09_v1_Vorlage_Controlling-Tool_Haushaltssicherung.xlsx © 2024 by Steffen Hesping (2denare GmbH) is licensed under CC BY-ND 4.0 </v>
      </c>
    </row>
    <row r="3" spans="1:21">
      <c r="B3" t="s">
        <v>70</v>
      </c>
      <c r="C3" s="55" t="s">
        <v>82</v>
      </c>
    </row>
    <row r="4" spans="1:21">
      <c r="B4" s="35" t="s">
        <v>111</v>
      </c>
      <c r="C4" s="8" t="s">
        <v>6</v>
      </c>
      <c r="D4" s="8"/>
      <c r="E4" s="8"/>
      <c r="F4" s="8"/>
      <c r="G4" s="1"/>
    </row>
    <row r="5" spans="1:21">
      <c r="B5" s="35" t="s">
        <v>8</v>
      </c>
      <c r="C5" s="8" t="s">
        <v>9</v>
      </c>
      <c r="E5" s="8"/>
      <c r="F5" s="8"/>
      <c r="G5" s="8"/>
    </row>
    <row r="6" spans="1:21">
      <c r="I6" s="1"/>
      <c r="J6" s="1"/>
      <c r="K6" s="1"/>
    </row>
    <row r="7" spans="1:21">
      <c r="A7" s="9"/>
      <c r="B7" s="9"/>
      <c r="C7" s="9"/>
      <c r="D7" s="9"/>
      <c r="E7" s="9"/>
      <c r="F7" s="9"/>
      <c r="G7" s="9"/>
      <c r="H7" s="9"/>
      <c r="I7" s="10"/>
      <c r="J7" s="10"/>
      <c r="K7" s="10"/>
      <c r="L7" s="9"/>
      <c r="M7" s="9"/>
      <c r="N7" s="9"/>
      <c r="O7" s="9"/>
      <c r="P7" s="9"/>
      <c r="Q7" s="9"/>
      <c r="R7" s="9"/>
      <c r="S7" s="9"/>
    </row>
    <row r="8" spans="1:21" ht="18.75">
      <c r="A8" s="9"/>
      <c r="B8" s="57" t="s">
        <v>135</v>
      </c>
      <c r="C8" s="9"/>
      <c r="D8" s="9"/>
      <c r="E8" s="9"/>
      <c r="F8" s="9"/>
      <c r="G8" s="9"/>
      <c r="H8" s="9"/>
      <c r="I8" s="57" t="s">
        <v>136</v>
      </c>
      <c r="J8" s="13"/>
      <c r="K8" s="13"/>
      <c r="L8" s="9"/>
      <c r="M8" s="36" t="s">
        <v>137</v>
      </c>
      <c r="N8" s="20"/>
      <c r="O8" s="20"/>
      <c r="P8" s="20"/>
      <c r="Q8" s="20"/>
      <c r="R8" s="20"/>
      <c r="S8" s="9"/>
    </row>
    <row r="9" spans="1:21" ht="15.75" thickBot="1">
      <c r="A9" s="9"/>
      <c r="B9" s="9"/>
      <c r="C9" s="9"/>
      <c r="D9" s="9"/>
      <c r="E9" s="9"/>
      <c r="F9" s="9"/>
      <c r="G9" s="9"/>
      <c r="H9" s="9"/>
      <c r="I9" s="10"/>
      <c r="J9" s="10"/>
      <c r="K9" s="10"/>
      <c r="L9" s="9"/>
      <c r="M9" t="str">
        <f>_xlfn.CONCAT(B4,": ",C4,", ",B5,": ",C5)</f>
        <v>Wirkungsfeld: Kirchenleitung, Szenario: wahrscheinlich</v>
      </c>
      <c r="N9" s="20"/>
      <c r="O9" s="20"/>
      <c r="P9" s="20"/>
      <c r="Q9" s="20"/>
      <c r="R9" s="20"/>
      <c r="S9" s="9"/>
    </row>
    <row r="10" spans="1:21" ht="15.75" thickBot="1">
      <c r="A10" s="9"/>
      <c r="B10" s="11" t="s">
        <v>113</v>
      </c>
      <c r="C10" s="40" t="s">
        <v>52</v>
      </c>
      <c r="D10" s="41" t="s">
        <v>54</v>
      </c>
      <c r="E10" s="43" t="s">
        <v>56</v>
      </c>
      <c r="F10" s="45" t="s">
        <v>58</v>
      </c>
      <c r="G10" s="44" t="s">
        <v>60</v>
      </c>
      <c r="H10" s="9"/>
      <c r="I10" s="11" t="s">
        <v>138</v>
      </c>
      <c r="J10" s="11" t="s">
        <v>139</v>
      </c>
      <c r="K10" s="11" t="s">
        <v>140</v>
      </c>
      <c r="L10" s="9"/>
      <c r="M10" s="20" t="s">
        <v>141</v>
      </c>
      <c r="N10" s="20"/>
      <c r="O10" s="20"/>
      <c r="P10" s="20"/>
      <c r="Q10" s="20"/>
      <c r="R10" s="20"/>
      <c r="S10" s="9"/>
    </row>
    <row r="11" spans="1:21">
      <c r="A11" s="9"/>
      <c r="B11" s="12" cm="1">
        <f t="array" ref="B11:B19">Jahre[Jahre]</f>
        <v>2022</v>
      </c>
      <c r="C11" s="53">
        <v>12292796.01</v>
      </c>
      <c r="D11" s="53"/>
      <c r="E11" s="53"/>
      <c r="F11" s="54">
        <v>10000000</v>
      </c>
      <c r="G11" s="53"/>
      <c r="H11" s="9"/>
      <c r="I11" s="53">
        <v>-2292796.0099999998</v>
      </c>
      <c r="J11" s="53"/>
      <c r="K11" s="53"/>
      <c r="L11" s="9"/>
      <c r="M11" s="37"/>
      <c r="N11" s="37"/>
      <c r="O11" s="37"/>
      <c r="P11" s="37"/>
      <c r="Q11" s="37"/>
      <c r="R11" s="46" t="s">
        <v>142</v>
      </c>
      <c r="S11" s="9"/>
    </row>
    <row r="12" spans="1:21">
      <c r="A12" s="9"/>
      <c r="B12" s="12">
        <v>2023</v>
      </c>
      <c r="C12" s="53"/>
      <c r="D12" s="53">
        <v>16345465.960000001</v>
      </c>
      <c r="E12" s="53"/>
      <c r="F12" s="53">
        <v>10000000</v>
      </c>
      <c r="G12" s="53"/>
      <c r="H12" s="9"/>
      <c r="I12" s="53"/>
      <c r="J12" s="53">
        <v>-6345465.9600000009</v>
      </c>
      <c r="K12" s="53"/>
      <c r="L12" s="9"/>
      <c r="M12" s="37"/>
      <c r="N12" s="37"/>
      <c r="O12" s="37"/>
      <c r="P12" s="37"/>
      <c r="Q12" s="37"/>
      <c r="R12" s="37" t="s">
        <v>143</v>
      </c>
      <c r="S12" s="9"/>
    </row>
    <row r="13" spans="1:21">
      <c r="A13" s="9"/>
      <c r="B13" s="12">
        <v>2024</v>
      </c>
      <c r="C13" s="53"/>
      <c r="D13" s="53"/>
      <c r="E13" s="53">
        <v>16731405.440135585</v>
      </c>
      <c r="F13" s="53">
        <v>10000000</v>
      </c>
      <c r="G13" s="53">
        <v>16731405.440135585</v>
      </c>
      <c r="H13" s="9"/>
      <c r="I13" s="53"/>
      <c r="J13" s="53"/>
      <c r="K13" s="53">
        <v>-6731405.4401355851</v>
      </c>
      <c r="L13" s="9"/>
      <c r="M13" s="37"/>
      <c r="N13" s="37"/>
      <c r="O13" s="37"/>
      <c r="P13" s="37"/>
      <c r="Q13" s="37"/>
      <c r="S13" s="9"/>
    </row>
    <row r="14" spans="1:21">
      <c r="A14" s="9"/>
      <c r="B14" s="12">
        <v>2025</v>
      </c>
      <c r="C14" s="53"/>
      <c r="D14" s="53"/>
      <c r="E14" s="53">
        <v>13580646.583688175</v>
      </c>
      <c r="F14" s="53">
        <v>10000000</v>
      </c>
      <c r="G14" s="53">
        <v>17119936.407788124</v>
      </c>
      <c r="H14" s="9"/>
      <c r="I14" s="53"/>
      <c r="J14" s="53"/>
      <c r="K14" s="53">
        <v>-3580646.5836881753</v>
      </c>
      <c r="L14" s="9"/>
      <c r="M14" s="37"/>
      <c r="N14" s="37"/>
      <c r="O14" s="37"/>
      <c r="P14" s="37"/>
      <c r="Q14" s="37"/>
      <c r="R14" s="37"/>
      <c r="S14" s="9"/>
    </row>
    <row r="15" spans="1:21">
      <c r="A15" s="9"/>
      <c r="B15" s="12">
        <v>2026</v>
      </c>
      <c r="C15" s="53"/>
      <c r="D15" s="53"/>
      <c r="E15" s="53">
        <v>13479300.26542633</v>
      </c>
      <c r="F15" s="53">
        <v>10000000</v>
      </c>
      <c r="G15" s="53">
        <v>17509058.164452687</v>
      </c>
      <c r="H15" s="9"/>
      <c r="I15" s="53"/>
      <c r="J15" s="53"/>
      <c r="K15" s="53">
        <v>-3479300.2654263303</v>
      </c>
      <c r="L15" s="9"/>
      <c r="M15" s="37"/>
      <c r="N15" s="37"/>
      <c r="O15" s="37"/>
      <c r="P15" s="37"/>
      <c r="Q15" s="37"/>
      <c r="R15" s="37"/>
      <c r="S15" s="9"/>
    </row>
    <row r="16" spans="1:21">
      <c r="A16" s="9"/>
      <c r="B16" s="12">
        <v>2027</v>
      </c>
      <c r="C16" s="53"/>
      <c r="D16" s="53"/>
      <c r="E16" s="53">
        <v>13778813.718765456</v>
      </c>
      <c r="F16" s="53">
        <v>10000000</v>
      </c>
      <c r="G16" s="53">
        <v>17826827.501613688</v>
      </c>
      <c r="H16" s="9"/>
      <c r="I16" s="53"/>
      <c r="J16" s="53"/>
      <c r="K16" s="53">
        <v>-3778813.7187654562</v>
      </c>
      <c r="L16" s="9"/>
      <c r="M16" s="37"/>
      <c r="N16" s="37"/>
      <c r="O16" s="37"/>
      <c r="P16" s="37"/>
      <c r="Q16" s="37"/>
      <c r="R16" s="37" t="s">
        <v>60</v>
      </c>
      <c r="S16" s="9"/>
    </row>
    <row r="17" spans="1:19">
      <c r="A17" s="9"/>
      <c r="B17" s="12">
        <v>2028</v>
      </c>
      <c r="C17" s="53"/>
      <c r="D17" s="53"/>
      <c r="E17" s="53">
        <v>11567815.09233379</v>
      </c>
      <c r="F17" s="53">
        <v>10000000</v>
      </c>
      <c r="G17" s="53">
        <v>18150993.531089481</v>
      </c>
      <c r="H17" s="9"/>
      <c r="I17" s="53"/>
      <c r="J17" s="53"/>
      <c r="K17" s="53">
        <v>-1567815.0923337899</v>
      </c>
      <c r="L17" s="9"/>
      <c r="M17" s="37"/>
      <c r="N17" s="37"/>
      <c r="O17" s="37"/>
      <c r="P17" s="37"/>
      <c r="Q17" s="37"/>
      <c r="R17" s="37"/>
      <c r="S17" s="9"/>
    </row>
    <row r="18" spans="1:19">
      <c r="A18" s="9"/>
      <c r="B18" s="12">
        <v>2029</v>
      </c>
      <c r="C18" s="53"/>
      <c r="D18" s="53"/>
      <c r="E18" s="53">
        <v>11829249.965558169</v>
      </c>
      <c r="F18" s="53">
        <v>10000000</v>
      </c>
      <c r="G18" s="53">
        <v>18481681.531695373</v>
      </c>
      <c r="H18" s="9"/>
      <c r="I18" s="53"/>
      <c r="J18" s="53"/>
      <c r="K18" s="53">
        <v>-1829249.9655581694</v>
      </c>
      <c r="L18" s="9"/>
      <c r="M18" s="37"/>
      <c r="N18" s="37"/>
      <c r="O18" s="37"/>
      <c r="P18" s="37"/>
      <c r="Q18" s="37"/>
      <c r="R18" s="37"/>
      <c r="S18" s="9"/>
    </row>
    <row r="19" spans="1:19">
      <c r="A19" s="9"/>
      <c r="B19" s="12">
        <v>2030</v>
      </c>
      <c r="C19" s="53"/>
      <c r="D19" s="53"/>
      <c r="E19" s="53">
        <v>12095986.020096764</v>
      </c>
      <c r="F19" s="53">
        <v>10000000</v>
      </c>
      <c r="G19" s="53">
        <v>18819019.384701598</v>
      </c>
      <c r="H19" s="9"/>
      <c r="I19" s="53"/>
      <c r="J19" s="53"/>
      <c r="K19" s="53">
        <v>-2095986.020096764</v>
      </c>
      <c r="L19" s="9"/>
      <c r="M19" s="37"/>
      <c r="N19" s="37"/>
      <c r="O19" s="37"/>
      <c r="P19" s="37"/>
      <c r="Q19" s="37"/>
      <c r="R19" s="37" t="s">
        <v>56</v>
      </c>
      <c r="S19" s="9"/>
    </row>
    <row r="20" spans="1:19">
      <c r="A20" s="9"/>
      <c r="B20" s="9"/>
      <c r="C20" s="9"/>
      <c r="D20" s="9"/>
      <c r="E20" s="9"/>
      <c r="F20" s="16"/>
      <c r="G20" s="9"/>
      <c r="H20" s="9"/>
      <c r="I20" s="9"/>
      <c r="J20" s="9"/>
      <c r="K20" s="9"/>
      <c r="L20" s="9"/>
      <c r="M20" s="37"/>
      <c r="N20" s="37"/>
      <c r="O20" s="37"/>
      <c r="P20" s="37"/>
      <c r="Q20" s="37"/>
      <c r="R20" s="37"/>
      <c r="S20" s="9"/>
    </row>
    <row r="21" spans="1:19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37"/>
      <c r="N21" s="37"/>
      <c r="O21" s="37"/>
      <c r="P21" s="37"/>
      <c r="Q21" s="37"/>
      <c r="R21" s="37"/>
      <c r="S21" s="9"/>
    </row>
    <row r="22" spans="1:19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37"/>
      <c r="N22" s="37"/>
      <c r="O22" s="37"/>
      <c r="P22" s="37"/>
      <c r="Q22" s="37"/>
      <c r="R22" s="37" t="s">
        <v>58</v>
      </c>
      <c r="S22" s="9"/>
    </row>
    <row r="23" spans="1:19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38" t="s">
        <v>144</v>
      </c>
      <c r="N23" s="39" t="s">
        <v>145</v>
      </c>
      <c r="O23" s="37"/>
      <c r="P23" s="37"/>
      <c r="Q23" s="37"/>
      <c r="R23" s="37"/>
      <c r="S23" s="9"/>
    </row>
    <row r="24" spans="1:19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37"/>
      <c r="N24" s="37"/>
      <c r="O24" s="37"/>
      <c r="P24" s="37"/>
      <c r="Q24" s="37"/>
      <c r="R24" s="37"/>
      <c r="S24" s="9"/>
    </row>
    <row r="25" spans="1:19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37"/>
      <c r="N25" s="37"/>
      <c r="O25" s="37"/>
      <c r="P25" s="37"/>
      <c r="Q25" s="37"/>
      <c r="R25" s="37"/>
      <c r="S25" s="9"/>
    </row>
    <row r="26" spans="1:19">
      <c r="A26" s="42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37"/>
      <c r="N26" s="37"/>
      <c r="O26" s="37"/>
      <c r="P26" s="37"/>
      <c r="Q26" s="37"/>
      <c r="R26" s="37"/>
      <c r="S26" s="9"/>
    </row>
    <row r="27" spans="1:19">
      <c r="A27" s="9"/>
      <c r="B27" s="9"/>
      <c r="C27" s="9"/>
      <c r="D27" s="9"/>
      <c r="E27" s="9"/>
      <c r="F27" s="16"/>
      <c r="G27" s="9"/>
      <c r="H27" s="9"/>
      <c r="I27" s="9"/>
      <c r="J27" s="9"/>
      <c r="K27" s="9"/>
      <c r="L27" s="9"/>
      <c r="M27" s="37"/>
      <c r="N27" s="37"/>
      <c r="O27" s="37"/>
      <c r="P27" s="37"/>
      <c r="Q27" s="37"/>
      <c r="R27" s="37"/>
      <c r="S27" s="9"/>
    </row>
    <row r="28" spans="1:19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37"/>
      <c r="N28" s="37"/>
      <c r="O28" s="37"/>
      <c r="P28" s="37"/>
      <c r="Q28" s="37"/>
      <c r="R28" s="37"/>
      <c r="S28" s="9"/>
    </row>
    <row r="29" spans="1:19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37"/>
      <c r="N29" s="37"/>
      <c r="O29" s="37"/>
      <c r="P29" s="37"/>
      <c r="Q29" s="37"/>
      <c r="R29" s="37"/>
      <c r="S29" s="9"/>
    </row>
    <row r="30" spans="1:19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4" spans="11:15">
      <c r="M34" s="52"/>
      <c r="O34" s="52"/>
    </row>
    <row r="38" spans="11:15">
      <c r="K38" s="52"/>
      <c r="M38" s="52"/>
      <c r="N38" s="52"/>
    </row>
    <row r="39" spans="11:15">
      <c r="M39" s="52"/>
      <c r="N39" s="52"/>
    </row>
    <row r="41" spans="11:15">
      <c r="M41" s="52"/>
    </row>
  </sheetData>
  <sheetProtection selectLockedCells="1" selectUnlockedCells="1"/>
  <phoneticPr fontId="7" type="noConversion"/>
  <conditionalFormatting sqref="C3">
    <cfRule type="expression" dxfId="1" priority="1">
      <formula>_xlfn.ISFORMULA(C3)</formula>
    </cfRule>
  </conditionalFormatting>
  <hyperlinks>
    <hyperlink ref="U1" r:id="rId1" display="https://creativecommons.org/licenses/by-nd/4.0/?ref=chooser-v1" xr:uid="{FE8DD6E8-8DF5-4DE0-874F-D833382219CC}"/>
  </hyperlinks>
  <pageMargins left="0.7" right="0.7" top="0.78740157499999996" bottom="0.78740157499999996" header="0.3" footer="0.3"/>
  <pageSetup paperSize="9" orientation="portrait" horizontalDpi="1200" verticalDpi="1200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8BAD2-80FA-4BFD-A365-33212016A64E}">
  <dimension ref="A2:P20"/>
  <sheetViews>
    <sheetView showGridLines="0" zoomScaleNormal="100" workbookViewId="0">
      <selection activeCell="C11" sqref="C11"/>
    </sheetView>
  </sheetViews>
  <sheetFormatPr baseColWidth="10" defaultColWidth="11.42578125" defaultRowHeight="15"/>
  <cols>
    <col min="1" max="1" width="22.42578125" bestFit="1" customWidth="1"/>
    <col min="2" max="2" width="23.7109375" bestFit="1" customWidth="1"/>
    <col min="3" max="4" width="14.140625" bestFit="1" customWidth="1"/>
    <col min="5" max="5" width="15.140625" bestFit="1" customWidth="1"/>
    <col min="6" max="6" width="14.140625" bestFit="1" customWidth="1"/>
    <col min="7" max="15" width="11.42578125" customWidth="1"/>
  </cols>
  <sheetData>
    <row r="2" spans="1:16" ht="18.75">
      <c r="A2" s="58" t="s">
        <v>146</v>
      </c>
      <c r="P2" t="str">
        <f ca="1">MID(CELL("Dateiname"),1+FIND("[",CELL("Dateiname")),FIND("]",CELL("Dateiname"))-FIND("[",CELL("Dateiname"))-1)&amp;" © 2024 by Steffen Hesping (2denare GmbH) is licensed under CC BY-ND 4.0 "</f>
        <v>2024_10_09_v1_Vorlage_Controlling-Tool_Haushaltssicherung.xlsx © 2024 by Steffen Hesping (2denare GmbH) is licensed under CC BY-ND 4.0 </v>
      </c>
    </row>
    <row r="3" spans="1:16">
      <c r="A3" t="s">
        <v>147</v>
      </c>
      <c r="P3" s="60"/>
    </row>
    <row r="5" spans="1:16">
      <c r="A5" s="3" t="s">
        <v>8</v>
      </c>
      <c r="B5" t="s">
        <v>9</v>
      </c>
    </row>
    <row r="7" spans="1:16">
      <c r="A7" s="6" t="s">
        <v>111</v>
      </c>
      <c r="B7" t="s">
        <v>6</v>
      </c>
    </row>
    <row r="9" spans="1:16">
      <c r="A9" s="6" t="s">
        <v>148</v>
      </c>
      <c r="B9" s="6" t="s">
        <v>149</v>
      </c>
    </row>
    <row r="10" spans="1:16">
      <c r="A10" s="6" t="s">
        <v>150</v>
      </c>
      <c r="B10" t="s">
        <v>52</v>
      </c>
      <c r="C10" t="s">
        <v>56</v>
      </c>
      <c r="D10" t="s">
        <v>58</v>
      </c>
      <c r="E10" t="s">
        <v>60</v>
      </c>
      <c r="F10" t="s">
        <v>54</v>
      </c>
    </row>
    <row r="11" spans="1:16">
      <c r="A11" s="7">
        <v>2022</v>
      </c>
      <c r="B11" s="30">
        <v>12292796.01</v>
      </c>
      <c r="C11" s="30"/>
      <c r="D11" s="30">
        <v>10000000</v>
      </c>
      <c r="E11" s="30"/>
      <c r="F11" s="30"/>
    </row>
    <row r="12" spans="1:16">
      <c r="A12" s="7">
        <v>2023</v>
      </c>
      <c r="B12" s="30"/>
      <c r="C12" s="30"/>
      <c r="D12" s="30">
        <v>10000000</v>
      </c>
      <c r="E12" s="30"/>
      <c r="F12" s="30">
        <v>16345465.960000001</v>
      </c>
    </row>
    <row r="13" spans="1:16">
      <c r="A13" s="7">
        <v>2024</v>
      </c>
      <c r="B13" s="30"/>
      <c r="C13" s="30">
        <v>16731405.440135585</v>
      </c>
      <c r="D13" s="30">
        <v>10000000</v>
      </c>
      <c r="E13" s="30">
        <v>16731405.440135585</v>
      </c>
      <c r="F13" s="30"/>
    </row>
    <row r="14" spans="1:16">
      <c r="A14" s="7">
        <v>2025</v>
      </c>
      <c r="B14" s="30"/>
      <c r="C14" s="30">
        <v>13580646.583688175</v>
      </c>
      <c r="D14" s="30">
        <v>10000000</v>
      </c>
      <c r="E14" s="30">
        <v>17119936.407788124</v>
      </c>
      <c r="F14" s="30"/>
    </row>
    <row r="15" spans="1:16">
      <c r="A15" s="7">
        <v>2026</v>
      </c>
      <c r="B15" s="30"/>
      <c r="C15" s="30">
        <v>13479300.26542633</v>
      </c>
      <c r="D15" s="30">
        <v>10000000</v>
      </c>
      <c r="E15" s="30">
        <v>17509058.164452687</v>
      </c>
      <c r="F15" s="30"/>
    </row>
    <row r="16" spans="1:16">
      <c r="A16" s="7">
        <v>2027</v>
      </c>
      <c r="B16" s="30"/>
      <c r="C16" s="30">
        <v>13778813.718765456</v>
      </c>
      <c r="D16" s="30">
        <v>10000000</v>
      </c>
      <c r="E16" s="30">
        <v>17826827.501613688</v>
      </c>
      <c r="F16" s="30"/>
    </row>
    <row r="17" spans="1:6">
      <c r="A17" s="7">
        <v>2028</v>
      </c>
      <c r="B17" s="30"/>
      <c r="C17" s="30">
        <v>11567815.09233379</v>
      </c>
      <c r="D17" s="30">
        <v>10000000</v>
      </c>
      <c r="E17" s="30">
        <v>18150993.531089481</v>
      </c>
      <c r="F17" s="30"/>
    </row>
    <row r="18" spans="1:6">
      <c r="A18" s="7">
        <v>2029</v>
      </c>
      <c r="B18" s="30"/>
      <c r="C18" s="30">
        <v>11829249.965558169</v>
      </c>
      <c r="D18" s="30">
        <v>10000000</v>
      </c>
      <c r="E18" s="30">
        <v>18481681.531695373</v>
      </c>
      <c r="F18" s="30"/>
    </row>
    <row r="19" spans="1:6">
      <c r="A19" s="7">
        <v>2030</v>
      </c>
      <c r="B19" s="30"/>
      <c r="C19" s="30">
        <v>12095986.020096764</v>
      </c>
      <c r="D19" s="30">
        <v>10000000</v>
      </c>
      <c r="E19" s="30">
        <v>18819019.384701598</v>
      </c>
      <c r="F19" s="30"/>
    </row>
    <row r="20" spans="1:6">
      <c r="A20" s="7" t="s">
        <v>151</v>
      </c>
      <c r="B20" s="30">
        <v>12292796.01</v>
      </c>
      <c r="C20" s="30">
        <v>93063217.086004272</v>
      </c>
      <c r="D20" s="30">
        <v>90000000</v>
      </c>
      <c r="E20" s="30">
        <v>124638921.96147655</v>
      </c>
      <c r="F20" s="30">
        <v>16345465.960000001</v>
      </c>
    </row>
  </sheetData>
  <sheetProtection selectLockedCells="1" selectUnlockedCells="1"/>
  <hyperlinks>
    <hyperlink ref="P2" r:id="rId2" display="https://creativecommons.org/licenses/by-nd/4.0/?ref=chooser-v1" xr:uid="{C31994F4-2C0C-48A1-A468-DA637493774D}"/>
  </hyperlinks>
  <pageMargins left="0.7" right="0.7" top="0.78740157499999996" bottom="0.78740157499999996" header="0.3" footer="0.3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8971D-233F-4A4E-9355-12EE02456DB8}">
  <dimension ref="A1:I190"/>
  <sheetViews>
    <sheetView showGridLines="0" zoomScaleNormal="100" workbookViewId="0">
      <selection activeCell="K16" sqref="K16"/>
    </sheetView>
  </sheetViews>
  <sheetFormatPr baseColWidth="10" defaultColWidth="11.42578125" defaultRowHeight="15"/>
  <cols>
    <col min="1" max="1" width="18.42578125" customWidth="1"/>
    <col min="2" max="2" width="19.85546875" bestFit="1" customWidth="1"/>
    <col min="5" max="5" width="23.140625" customWidth="1"/>
    <col min="6" max="6" width="31.28515625" customWidth="1"/>
    <col min="7" max="7" width="31.42578125" customWidth="1"/>
  </cols>
  <sheetData>
    <row r="1" spans="1:9" ht="21">
      <c r="A1" s="56" t="s">
        <v>24</v>
      </c>
      <c r="I1" t="str">
        <f ca="1">MID(CELL("Dateiname"),1+FIND("[",CELL("Dateiname")),FIND("]",CELL("Dateiname"))-FIND("[",CELL("Dateiname"))-1)&amp;" © 2024 by Steffen Hesping (2denare GmbH) is licensed under CC BY-ND 4.0 "</f>
        <v>2024_10_09_v1_Vorlage_Controlling-Tool_Haushaltssicherung.xlsx © 2024 by Steffen Hesping (2denare GmbH) is licensed under CC BY-ND 4.0 </v>
      </c>
    </row>
    <row r="2" spans="1:9">
      <c r="A2" s="51"/>
    </row>
    <row r="3" spans="1:9">
      <c r="A3" t="s">
        <v>70</v>
      </c>
      <c r="B3" s="55" t="s">
        <v>82</v>
      </c>
    </row>
    <row r="5" spans="1:9">
      <c r="A5" s="5" t="s">
        <v>111</v>
      </c>
      <c r="B5" s="5" t="s">
        <v>112</v>
      </c>
      <c r="C5" s="5" t="s">
        <v>113</v>
      </c>
      <c r="D5" s="5" t="s">
        <v>152</v>
      </c>
      <c r="E5" s="5" t="s">
        <v>114</v>
      </c>
      <c r="F5" s="5" t="s">
        <v>115</v>
      </c>
      <c r="G5" s="5" t="s">
        <v>118</v>
      </c>
    </row>
    <row r="6" spans="1:9">
      <c r="A6" t="s">
        <v>6</v>
      </c>
      <c r="B6" t="s">
        <v>123</v>
      </c>
      <c r="C6">
        <v>2023</v>
      </c>
      <c r="D6" t="s">
        <v>54</v>
      </c>
      <c r="E6" t="s">
        <v>64</v>
      </c>
      <c r="F6" t="s">
        <v>153</v>
      </c>
      <c r="G6" s="50">
        <v>23276</v>
      </c>
    </row>
    <row r="7" spans="1:9">
      <c r="A7" t="s">
        <v>6</v>
      </c>
      <c r="B7" t="s">
        <v>123</v>
      </c>
      <c r="C7">
        <v>2023</v>
      </c>
      <c r="D7" t="s">
        <v>54</v>
      </c>
      <c r="E7" t="s">
        <v>64</v>
      </c>
      <c r="F7" t="s">
        <v>154</v>
      </c>
      <c r="G7" s="50">
        <v>20000</v>
      </c>
    </row>
    <row r="8" spans="1:9">
      <c r="A8" t="s">
        <v>6</v>
      </c>
      <c r="B8" t="s">
        <v>123</v>
      </c>
      <c r="C8">
        <v>2023</v>
      </c>
      <c r="D8" t="s">
        <v>54</v>
      </c>
      <c r="E8" t="s">
        <v>64</v>
      </c>
      <c r="F8" t="s">
        <v>124</v>
      </c>
      <c r="G8" s="50">
        <v>14611276.210000001</v>
      </c>
    </row>
    <row r="9" spans="1:9">
      <c r="A9" t="s">
        <v>6</v>
      </c>
      <c r="B9" t="s">
        <v>123</v>
      </c>
      <c r="C9">
        <v>2023</v>
      </c>
      <c r="D9" t="s">
        <v>54</v>
      </c>
      <c r="E9" t="s">
        <v>64</v>
      </c>
      <c r="F9" t="s">
        <v>155</v>
      </c>
      <c r="G9" s="50">
        <v>0</v>
      </c>
    </row>
    <row r="10" spans="1:9">
      <c r="A10" t="s">
        <v>6</v>
      </c>
      <c r="B10" t="s">
        <v>123</v>
      </c>
      <c r="C10">
        <v>2023</v>
      </c>
      <c r="D10" t="s">
        <v>54</v>
      </c>
      <c r="E10" t="s">
        <v>64</v>
      </c>
      <c r="F10" t="s">
        <v>156</v>
      </c>
      <c r="G10" s="50">
        <v>1573350</v>
      </c>
    </row>
    <row r="11" spans="1:9">
      <c r="A11" t="s">
        <v>6</v>
      </c>
      <c r="B11" t="s">
        <v>123</v>
      </c>
      <c r="C11">
        <v>2023</v>
      </c>
      <c r="D11" t="s">
        <v>54</v>
      </c>
      <c r="E11" t="s">
        <v>64</v>
      </c>
      <c r="F11" t="s">
        <v>134</v>
      </c>
      <c r="G11" s="50">
        <v>195000</v>
      </c>
    </row>
    <row r="12" spans="1:9">
      <c r="A12" t="s">
        <v>6</v>
      </c>
      <c r="B12" t="s">
        <v>123</v>
      </c>
      <c r="C12">
        <v>2023</v>
      </c>
      <c r="D12" t="s">
        <v>54</v>
      </c>
      <c r="E12" t="s">
        <v>66</v>
      </c>
      <c r="F12" t="s">
        <v>157</v>
      </c>
      <c r="G12" s="50">
        <v>-30012</v>
      </c>
    </row>
    <row r="13" spans="1:9">
      <c r="A13" t="s">
        <v>6</v>
      </c>
      <c r="B13" t="s">
        <v>123</v>
      </c>
      <c r="C13">
        <v>2023</v>
      </c>
      <c r="D13" t="s">
        <v>54</v>
      </c>
      <c r="E13" t="s">
        <v>66</v>
      </c>
      <c r="F13" t="s">
        <v>158</v>
      </c>
      <c r="G13" s="50">
        <v>0</v>
      </c>
    </row>
    <row r="14" spans="1:9">
      <c r="A14" t="s">
        <v>6</v>
      </c>
      <c r="B14" t="s">
        <v>123</v>
      </c>
      <c r="C14">
        <v>2023</v>
      </c>
      <c r="D14" t="s">
        <v>54</v>
      </c>
      <c r="E14" t="s">
        <v>66</v>
      </c>
      <c r="F14" t="s">
        <v>128</v>
      </c>
      <c r="G14" s="50">
        <v>0</v>
      </c>
    </row>
    <row r="15" spans="1:9">
      <c r="A15" t="s">
        <v>6</v>
      </c>
      <c r="B15" t="s">
        <v>123</v>
      </c>
      <c r="C15">
        <v>2023</v>
      </c>
      <c r="D15" t="s">
        <v>54</v>
      </c>
      <c r="E15" t="s">
        <v>66</v>
      </c>
      <c r="F15" t="s">
        <v>159</v>
      </c>
      <c r="G15" s="50">
        <v>-1482.83</v>
      </c>
    </row>
    <row r="16" spans="1:9">
      <c r="A16" t="s">
        <v>6</v>
      </c>
      <c r="B16" t="s">
        <v>123</v>
      </c>
      <c r="C16">
        <v>2023</v>
      </c>
      <c r="D16" t="s">
        <v>54</v>
      </c>
      <c r="E16" t="s">
        <v>66</v>
      </c>
      <c r="F16" t="s">
        <v>160</v>
      </c>
      <c r="G16" s="50">
        <v>-45941.42</v>
      </c>
    </row>
    <row r="17" spans="1:7">
      <c r="A17" t="s">
        <v>6</v>
      </c>
      <c r="B17" t="s">
        <v>123</v>
      </c>
      <c r="C17">
        <v>2022</v>
      </c>
      <c r="D17" t="s">
        <v>52</v>
      </c>
      <c r="E17" t="s">
        <v>64</v>
      </c>
      <c r="F17" t="s">
        <v>153</v>
      </c>
      <c r="G17" s="50">
        <v>10865</v>
      </c>
    </row>
    <row r="18" spans="1:7">
      <c r="A18" t="s">
        <v>6</v>
      </c>
      <c r="B18" t="s">
        <v>123</v>
      </c>
      <c r="C18">
        <v>2022</v>
      </c>
      <c r="D18" t="s">
        <v>52</v>
      </c>
      <c r="E18" t="s">
        <v>64</v>
      </c>
      <c r="F18" t="s">
        <v>154</v>
      </c>
      <c r="G18" s="50">
        <v>10000</v>
      </c>
    </row>
    <row r="19" spans="1:7">
      <c r="A19" t="s">
        <v>6</v>
      </c>
      <c r="B19" t="s">
        <v>123</v>
      </c>
      <c r="C19">
        <v>2022</v>
      </c>
      <c r="D19" t="s">
        <v>52</v>
      </c>
      <c r="E19" t="s">
        <v>64</v>
      </c>
      <c r="F19" t="s">
        <v>124</v>
      </c>
      <c r="G19" s="50">
        <v>11317949.15</v>
      </c>
    </row>
    <row r="20" spans="1:7">
      <c r="A20" t="s">
        <v>6</v>
      </c>
      <c r="B20" t="s">
        <v>123</v>
      </c>
      <c r="C20">
        <v>2022</v>
      </c>
      <c r="D20" t="s">
        <v>52</v>
      </c>
      <c r="E20" t="s">
        <v>64</v>
      </c>
      <c r="F20" t="s">
        <v>155</v>
      </c>
      <c r="G20" s="50">
        <v>4800</v>
      </c>
    </row>
    <row r="21" spans="1:7">
      <c r="A21" t="s">
        <v>6</v>
      </c>
      <c r="B21" t="s">
        <v>123</v>
      </c>
      <c r="C21">
        <v>2022</v>
      </c>
      <c r="D21" t="s">
        <v>52</v>
      </c>
      <c r="E21" t="s">
        <v>64</v>
      </c>
      <c r="F21" t="s">
        <v>156</v>
      </c>
      <c r="G21" s="50">
        <v>1012600</v>
      </c>
    </row>
    <row r="22" spans="1:7">
      <c r="A22" t="s">
        <v>6</v>
      </c>
      <c r="B22" t="s">
        <v>123</v>
      </c>
      <c r="C22">
        <v>2022</v>
      </c>
      <c r="D22" t="s">
        <v>52</v>
      </c>
      <c r="E22" t="s">
        <v>64</v>
      </c>
      <c r="F22" t="s">
        <v>134</v>
      </c>
      <c r="G22" s="50">
        <v>0</v>
      </c>
    </row>
    <row r="23" spans="1:7">
      <c r="A23" t="s">
        <v>6</v>
      </c>
      <c r="B23" t="s">
        <v>123</v>
      </c>
      <c r="C23">
        <v>2022</v>
      </c>
      <c r="D23" t="s">
        <v>52</v>
      </c>
      <c r="E23" t="s">
        <v>66</v>
      </c>
      <c r="F23" t="s">
        <v>157</v>
      </c>
      <c r="G23" s="50">
        <v>-31369</v>
      </c>
    </row>
    <row r="24" spans="1:7">
      <c r="A24" t="s">
        <v>6</v>
      </c>
      <c r="B24" t="s">
        <v>123</v>
      </c>
      <c r="C24">
        <v>2022</v>
      </c>
      <c r="D24" t="s">
        <v>52</v>
      </c>
      <c r="E24" t="s">
        <v>66</v>
      </c>
      <c r="F24" t="s">
        <v>158</v>
      </c>
      <c r="G24" s="50">
        <v>0</v>
      </c>
    </row>
    <row r="25" spans="1:7">
      <c r="A25" t="s">
        <v>6</v>
      </c>
      <c r="B25" t="s">
        <v>123</v>
      </c>
      <c r="C25">
        <v>2022</v>
      </c>
      <c r="D25" t="s">
        <v>52</v>
      </c>
      <c r="E25" t="s">
        <v>66</v>
      </c>
      <c r="F25" t="s">
        <v>128</v>
      </c>
      <c r="G25" s="50">
        <v>0</v>
      </c>
    </row>
    <row r="26" spans="1:7">
      <c r="A26" t="s">
        <v>6</v>
      </c>
      <c r="B26" t="s">
        <v>123</v>
      </c>
      <c r="C26">
        <v>2022</v>
      </c>
      <c r="D26" t="s">
        <v>52</v>
      </c>
      <c r="E26" t="s">
        <v>66</v>
      </c>
      <c r="F26" t="s">
        <v>159</v>
      </c>
      <c r="G26" s="50">
        <v>-2670.93</v>
      </c>
    </row>
    <row r="27" spans="1:7">
      <c r="A27" t="s">
        <v>6</v>
      </c>
      <c r="B27" t="s">
        <v>123</v>
      </c>
      <c r="C27">
        <v>2022</v>
      </c>
      <c r="D27" t="s">
        <v>52</v>
      </c>
      <c r="E27" t="s">
        <v>66</v>
      </c>
      <c r="F27" t="s">
        <v>160</v>
      </c>
      <c r="G27" s="50">
        <v>-29378.21</v>
      </c>
    </row>
    <row r="28" spans="1:7">
      <c r="A28" t="s">
        <v>6</v>
      </c>
      <c r="B28" t="s">
        <v>123</v>
      </c>
      <c r="C28">
        <v>2024</v>
      </c>
      <c r="D28" t="s">
        <v>56</v>
      </c>
      <c r="E28" t="s">
        <v>64</v>
      </c>
      <c r="F28" t="s">
        <v>153</v>
      </c>
      <c r="G28" s="50">
        <v>23508.76</v>
      </c>
    </row>
    <row r="29" spans="1:7">
      <c r="A29" t="s">
        <v>6</v>
      </c>
      <c r="B29" t="s">
        <v>123</v>
      </c>
      <c r="C29">
        <v>2024</v>
      </c>
      <c r="D29" t="s">
        <v>56</v>
      </c>
      <c r="E29" t="s">
        <v>64</v>
      </c>
      <c r="F29" t="s">
        <v>154</v>
      </c>
      <c r="G29" s="50">
        <v>19089.026915113871</v>
      </c>
    </row>
    <row r="30" spans="1:7">
      <c r="A30" t="s">
        <v>6</v>
      </c>
      <c r="B30" t="s">
        <v>123</v>
      </c>
      <c r="C30">
        <v>2024</v>
      </c>
      <c r="D30" t="s">
        <v>56</v>
      </c>
      <c r="E30" t="s">
        <v>64</v>
      </c>
      <c r="F30" t="s">
        <v>124</v>
      </c>
      <c r="G30" s="50">
        <v>14990789.877792209</v>
      </c>
    </row>
    <row r="31" spans="1:7">
      <c r="A31" t="s">
        <v>6</v>
      </c>
      <c r="B31" t="s">
        <v>123</v>
      </c>
      <c r="C31">
        <v>2024</v>
      </c>
      <c r="D31" t="s">
        <v>56</v>
      </c>
      <c r="E31" t="s">
        <v>64</v>
      </c>
      <c r="F31" t="s">
        <v>155</v>
      </c>
      <c r="G31" s="50">
        <v>0</v>
      </c>
    </row>
    <row r="32" spans="1:7">
      <c r="A32" t="s">
        <v>6</v>
      </c>
      <c r="B32" t="s">
        <v>123</v>
      </c>
      <c r="C32">
        <v>2024</v>
      </c>
      <c r="D32" t="s">
        <v>56</v>
      </c>
      <c r="E32" t="s">
        <v>64</v>
      </c>
      <c r="F32" t="s">
        <v>156</v>
      </c>
      <c r="G32" s="50">
        <v>1573350</v>
      </c>
    </row>
    <row r="33" spans="1:7">
      <c r="A33" t="s">
        <v>6</v>
      </c>
      <c r="B33" t="s">
        <v>123</v>
      </c>
      <c r="C33">
        <v>2024</v>
      </c>
      <c r="D33" t="s">
        <v>56</v>
      </c>
      <c r="E33" t="s">
        <v>64</v>
      </c>
      <c r="F33" t="s">
        <v>134</v>
      </c>
      <c r="G33" s="50">
        <v>202143.5675615932</v>
      </c>
    </row>
    <row r="34" spans="1:7">
      <c r="A34" t="s">
        <v>6</v>
      </c>
      <c r="B34" t="s">
        <v>123</v>
      </c>
      <c r="C34">
        <v>2024</v>
      </c>
      <c r="D34" t="s">
        <v>56</v>
      </c>
      <c r="E34" t="s">
        <v>66</v>
      </c>
      <c r="F34" t="s">
        <v>157</v>
      </c>
      <c r="G34" s="50">
        <v>-30012</v>
      </c>
    </row>
    <row r="35" spans="1:7">
      <c r="A35" t="s">
        <v>6</v>
      </c>
      <c r="B35" t="s">
        <v>123</v>
      </c>
      <c r="C35">
        <v>2024</v>
      </c>
      <c r="D35" t="s">
        <v>56</v>
      </c>
      <c r="E35" t="s">
        <v>66</v>
      </c>
      <c r="F35" t="s">
        <v>158</v>
      </c>
      <c r="G35" s="50">
        <v>0</v>
      </c>
    </row>
    <row r="36" spans="1:7">
      <c r="A36" t="s">
        <v>6</v>
      </c>
      <c r="B36" t="s">
        <v>123</v>
      </c>
      <c r="C36">
        <v>2024</v>
      </c>
      <c r="D36" t="s">
        <v>56</v>
      </c>
      <c r="E36" t="s">
        <v>66</v>
      </c>
      <c r="F36" t="s">
        <v>128</v>
      </c>
      <c r="G36" s="50">
        <v>0</v>
      </c>
    </row>
    <row r="37" spans="1:7">
      <c r="A37" t="s">
        <v>6</v>
      </c>
      <c r="B37" t="s">
        <v>123</v>
      </c>
      <c r="C37">
        <v>2024</v>
      </c>
      <c r="D37" t="s">
        <v>56</v>
      </c>
      <c r="E37" t="s">
        <v>66</v>
      </c>
      <c r="F37" t="s">
        <v>159</v>
      </c>
      <c r="G37" s="50">
        <v>-1522.3721333333333</v>
      </c>
    </row>
    <row r="38" spans="1:7">
      <c r="A38" t="s">
        <v>6</v>
      </c>
      <c r="B38" t="s">
        <v>123</v>
      </c>
      <c r="C38">
        <v>2024</v>
      </c>
      <c r="D38" t="s">
        <v>56</v>
      </c>
      <c r="E38" t="s">
        <v>66</v>
      </c>
      <c r="F38" t="s">
        <v>160</v>
      </c>
      <c r="G38" s="50">
        <v>-45941.42</v>
      </c>
    </row>
    <row r="39" spans="1:7">
      <c r="A39" t="s">
        <v>6</v>
      </c>
      <c r="B39" t="s">
        <v>123</v>
      </c>
      <c r="C39">
        <v>2025</v>
      </c>
      <c r="D39" t="s">
        <v>56</v>
      </c>
      <c r="E39" t="s">
        <v>64</v>
      </c>
      <c r="F39" t="s">
        <v>153</v>
      </c>
      <c r="G39" s="50">
        <v>23043.239999999998</v>
      </c>
    </row>
    <row r="40" spans="1:7">
      <c r="A40" t="s">
        <v>6</v>
      </c>
      <c r="B40" t="s">
        <v>123</v>
      </c>
      <c r="C40">
        <v>2025</v>
      </c>
      <c r="D40" t="s">
        <v>56</v>
      </c>
      <c r="E40" t="s">
        <v>64</v>
      </c>
      <c r="F40" t="s">
        <v>154</v>
      </c>
      <c r="G40" s="50">
        <v>19171.842650103517</v>
      </c>
    </row>
    <row r="41" spans="1:7">
      <c r="A41" t="s">
        <v>6</v>
      </c>
      <c r="B41" t="s">
        <v>123</v>
      </c>
      <c r="C41">
        <v>2025</v>
      </c>
      <c r="D41" t="s">
        <v>56</v>
      </c>
      <c r="E41" t="s">
        <v>64</v>
      </c>
      <c r="F41" t="s">
        <v>124</v>
      </c>
      <c r="G41" s="50">
        <v>14831013.721484466</v>
      </c>
    </row>
    <row r="42" spans="1:7">
      <c r="A42" t="s">
        <v>6</v>
      </c>
      <c r="B42" t="s">
        <v>123</v>
      </c>
      <c r="C42">
        <v>2025</v>
      </c>
      <c r="D42" t="s">
        <v>56</v>
      </c>
      <c r="E42" t="s">
        <v>64</v>
      </c>
      <c r="F42" t="s">
        <v>155</v>
      </c>
      <c r="G42" s="50">
        <v>0</v>
      </c>
    </row>
    <row r="43" spans="1:7">
      <c r="A43" t="s">
        <v>6</v>
      </c>
      <c r="B43" t="s">
        <v>123</v>
      </c>
      <c r="C43">
        <v>2025</v>
      </c>
      <c r="D43" t="s">
        <v>56</v>
      </c>
      <c r="E43" t="s">
        <v>64</v>
      </c>
      <c r="F43" t="s">
        <v>156</v>
      </c>
      <c r="G43" s="50">
        <v>1573350</v>
      </c>
    </row>
    <row r="44" spans="1:7">
      <c r="A44" t="s">
        <v>6</v>
      </c>
      <c r="B44" t="s">
        <v>123</v>
      </c>
      <c r="C44">
        <v>2025</v>
      </c>
      <c r="D44" t="s">
        <v>56</v>
      </c>
      <c r="E44" t="s">
        <v>64</v>
      </c>
      <c r="F44" t="s">
        <v>134</v>
      </c>
      <c r="G44" s="50">
        <v>211583.11382027325</v>
      </c>
    </row>
    <row r="45" spans="1:7">
      <c r="A45" t="s">
        <v>6</v>
      </c>
      <c r="B45" t="s">
        <v>123</v>
      </c>
      <c r="C45">
        <v>2025</v>
      </c>
      <c r="D45" t="s">
        <v>56</v>
      </c>
      <c r="E45" t="s">
        <v>66</v>
      </c>
      <c r="F45" t="s">
        <v>157</v>
      </c>
      <c r="G45" s="50">
        <v>-30012</v>
      </c>
    </row>
    <row r="46" spans="1:7">
      <c r="A46" t="s">
        <v>6</v>
      </c>
      <c r="B46" t="s">
        <v>123</v>
      </c>
      <c r="C46">
        <v>2025</v>
      </c>
      <c r="D46" t="s">
        <v>56</v>
      </c>
      <c r="E46" t="s">
        <v>66</v>
      </c>
      <c r="F46" t="s">
        <v>158</v>
      </c>
      <c r="G46" s="50">
        <v>0</v>
      </c>
    </row>
    <row r="47" spans="1:7">
      <c r="A47" t="s">
        <v>6</v>
      </c>
      <c r="B47" t="s">
        <v>123</v>
      </c>
      <c r="C47">
        <v>2025</v>
      </c>
      <c r="D47" t="s">
        <v>56</v>
      </c>
      <c r="E47" t="s">
        <v>66</v>
      </c>
      <c r="F47" t="s">
        <v>128</v>
      </c>
      <c r="G47" s="50">
        <v>-3000000</v>
      </c>
    </row>
    <row r="48" spans="1:7">
      <c r="A48" t="s">
        <v>6</v>
      </c>
      <c r="B48" t="s">
        <v>123</v>
      </c>
      <c r="C48">
        <v>2025</v>
      </c>
      <c r="D48" t="s">
        <v>56</v>
      </c>
      <c r="E48" t="s">
        <v>66</v>
      </c>
      <c r="F48" t="s">
        <v>159</v>
      </c>
      <c r="G48" s="50">
        <v>-1561.9142666666667</v>
      </c>
    </row>
    <row r="49" spans="1:7">
      <c r="A49" t="s">
        <v>6</v>
      </c>
      <c r="B49" t="s">
        <v>123</v>
      </c>
      <c r="C49">
        <v>2025</v>
      </c>
      <c r="D49" t="s">
        <v>56</v>
      </c>
      <c r="E49" t="s">
        <v>66</v>
      </c>
      <c r="F49" t="s">
        <v>160</v>
      </c>
      <c r="G49" s="50">
        <v>-45941.42</v>
      </c>
    </row>
    <row r="50" spans="1:7">
      <c r="A50" t="s">
        <v>6</v>
      </c>
      <c r="B50" t="s">
        <v>123</v>
      </c>
      <c r="C50">
        <v>2026</v>
      </c>
      <c r="D50" t="s">
        <v>56</v>
      </c>
      <c r="E50" t="s">
        <v>64</v>
      </c>
      <c r="F50" t="s">
        <v>153</v>
      </c>
      <c r="G50" s="50">
        <v>22344.959999999999</v>
      </c>
    </row>
    <row r="51" spans="1:7">
      <c r="A51" t="s">
        <v>6</v>
      </c>
      <c r="B51" t="s">
        <v>123</v>
      </c>
      <c r="C51">
        <v>2026</v>
      </c>
      <c r="D51" t="s">
        <v>56</v>
      </c>
      <c r="E51" t="s">
        <v>64</v>
      </c>
      <c r="F51" t="s">
        <v>154</v>
      </c>
      <c r="G51" s="50">
        <v>19254.658385093167</v>
      </c>
    </row>
    <row r="52" spans="1:7">
      <c r="A52" t="s">
        <v>6</v>
      </c>
      <c r="B52" t="s">
        <v>123</v>
      </c>
      <c r="C52">
        <v>2026</v>
      </c>
      <c r="D52" t="s">
        <v>56</v>
      </c>
      <c r="E52" t="s">
        <v>64</v>
      </c>
      <c r="F52" t="s">
        <v>124</v>
      </c>
      <c r="G52" s="50">
        <v>15197211.591150749</v>
      </c>
    </row>
    <row r="53" spans="1:7">
      <c r="A53" t="s">
        <v>6</v>
      </c>
      <c r="B53" t="s">
        <v>123</v>
      </c>
      <c r="C53">
        <v>2026</v>
      </c>
      <c r="D53" t="s">
        <v>56</v>
      </c>
      <c r="E53" t="s">
        <v>64</v>
      </c>
      <c r="F53" t="s">
        <v>155</v>
      </c>
      <c r="G53" s="50">
        <v>0</v>
      </c>
    </row>
    <row r="54" spans="1:7">
      <c r="A54" t="s">
        <v>6</v>
      </c>
      <c r="B54" t="s">
        <v>123</v>
      </c>
      <c r="C54">
        <v>2026</v>
      </c>
      <c r="D54" t="s">
        <v>56</v>
      </c>
      <c r="E54" t="s">
        <v>64</v>
      </c>
      <c r="F54" t="s">
        <v>156</v>
      </c>
      <c r="G54" s="50">
        <v>1573350</v>
      </c>
    </row>
    <row r="55" spans="1:7">
      <c r="A55" t="s">
        <v>6</v>
      </c>
      <c r="B55" t="s">
        <v>123</v>
      </c>
      <c r="C55">
        <v>2026</v>
      </c>
      <c r="D55" t="s">
        <v>56</v>
      </c>
      <c r="E55" t="s">
        <v>64</v>
      </c>
      <c r="F55" t="s">
        <v>134</v>
      </c>
      <c r="G55" s="50">
        <v>-255303.8709243302</v>
      </c>
    </row>
    <row r="56" spans="1:7">
      <c r="A56" t="s">
        <v>6</v>
      </c>
      <c r="B56" t="s">
        <v>123</v>
      </c>
      <c r="C56">
        <v>2026</v>
      </c>
      <c r="D56" t="s">
        <v>56</v>
      </c>
      <c r="E56" t="s">
        <v>66</v>
      </c>
      <c r="F56" t="s">
        <v>157</v>
      </c>
      <c r="G56" s="50">
        <v>-30012</v>
      </c>
    </row>
    <row r="57" spans="1:7">
      <c r="A57" t="s">
        <v>6</v>
      </c>
      <c r="B57" t="s">
        <v>123</v>
      </c>
      <c r="C57">
        <v>2026</v>
      </c>
      <c r="D57" t="s">
        <v>56</v>
      </c>
      <c r="E57" t="s">
        <v>66</v>
      </c>
      <c r="F57" t="s">
        <v>158</v>
      </c>
      <c r="G57" s="50">
        <v>0</v>
      </c>
    </row>
    <row r="58" spans="1:7">
      <c r="A58" t="s">
        <v>6</v>
      </c>
      <c r="B58" t="s">
        <v>123</v>
      </c>
      <c r="C58">
        <v>2026</v>
      </c>
      <c r="D58" t="s">
        <v>56</v>
      </c>
      <c r="E58" t="s">
        <v>66</v>
      </c>
      <c r="F58" t="s">
        <v>128</v>
      </c>
      <c r="G58" s="50">
        <v>-3000000</v>
      </c>
    </row>
    <row r="59" spans="1:7">
      <c r="A59" t="s">
        <v>6</v>
      </c>
      <c r="B59" t="s">
        <v>123</v>
      </c>
      <c r="C59">
        <v>2026</v>
      </c>
      <c r="D59" t="s">
        <v>56</v>
      </c>
      <c r="E59" t="s">
        <v>66</v>
      </c>
      <c r="F59" t="s">
        <v>159</v>
      </c>
      <c r="G59" s="50">
        <v>-1603.6531851851851</v>
      </c>
    </row>
    <row r="60" spans="1:7">
      <c r="A60" t="s">
        <v>6</v>
      </c>
      <c r="B60" t="s">
        <v>123</v>
      </c>
      <c r="C60">
        <v>2026</v>
      </c>
      <c r="D60" t="s">
        <v>56</v>
      </c>
      <c r="E60" t="s">
        <v>66</v>
      </c>
      <c r="F60" t="s">
        <v>160</v>
      </c>
      <c r="G60" s="50">
        <v>-45941.42</v>
      </c>
    </row>
    <row r="61" spans="1:7">
      <c r="A61" t="s">
        <v>6</v>
      </c>
      <c r="B61" t="s">
        <v>123</v>
      </c>
      <c r="C61">
        <v>2027</v>
      </c>
      <c r="D61" t="s">
        <v>56</v>
      </c>
      <c r="E61" t="s">
        <v>64</v>
      </c>
      <c r="F61" t="s">
        <v>153</v>
      </c>
      <c r="G61" s="50">
        <v>21411.583678339332</v>
      </c>
    </row>
    <row r="62" spans="1:7">
      <c r="A62" t="s">
        <v>6</v>
      </c>
      <c r="B62" t="s">
        <v>123</v>
      </c>
      <c r="C62">
        <v>2027</v>
      </c>
      <c r="D62" t="s">
        <v>56</v>
      </c>
      <c r="E62" t="s">
        <v>64</v>
      </c>
      <c r="F62" t="s">
        <v>154</v>
      </c>
      <c r="G62" s="50">
        <v>19639.751552795031</v>
      </c>
    </row>
    <row r="63" spans="1:7">
      <c r="A63" t="s">
        <v>6</v>
      </c>
      <c r="B63" t="s">
        <v>123</v>
      </c>
      <c r="C63">
        <v>2027</v>
      </c>
      <c r="D63" t="s">
        <v>56</v>
      </c>
      <c r="E63" t="s">
        <v>64</v>
      </c>
      <c r="F63" t="s">
        <v>124</v>
      </c>
      <c r="G63" s="50">
        <v>15501155.822973765</v>
      </c>
    </row>
    <row r="64" spans="1:7">
      <c r="A64" t="s">
        <v>6</v>
      </c>
      <c r="B64" t="s">
        <v>123</v>
      </c>
      <c r="C64">
        <v>2027</v>
      </c>
      <c r="D64" t="s">
        <v>56</v>
      </c>
      <c r="E64" t="s">
        <v>64</v>
      </c>
      <c r="F64" t="s">
        <v>155</v>
      </c>
      <c r="G64" s="50">
        <v>0</v>
      </c>
    </row>
    <row r="65" spans="1:7">
      <c r="A65" t="s">
        <v>6</v>
      </c>
      <c r="B65" t="s">
        <v>123</v>
      </c>
      <c r="C65">
        <v>2027</v>
      </c>
      <c r="D65" t="s">
        <v>56</v>
      </c>
      <c r="E65" t="s">
        <v>64</v>
      </c>
      <c r="F65" t="s">
        <v>156</v>
      </c>
      <c r="G65" s="50">
        <v>1573350</v>
      </c>
    </row>
    <row r="66" spans="1:7">
      <c r="A66" t="s">
        <v>6</v>
      </c>
      <c r="B66" t="s">
        <v>123</v>
      </c>
      <c r="C66">
        <v>2027</v>
      </c>
      <c r="D66" t="s">
        <v>56</v>
      </c>
      <c r="E66" t="s">
        <v>64</v>
      </c>
      <c r="F66" t="s">
        <v>134</v>
      </c>
      <c r="G66" s="50">
        <v>-259158.30232351652</v>
      </c>
    </row>
    <row r="67" spans="1:7">
      <c r="A67" t="s">
        <v>6</v>
      </c>
      <c r="B67" t="s">
        <v>123</v>
      </c>
      <c r="C67">
        <v>2027</v>
      </c>
      <c r="D67" t="s">
        <v>56</v>
      </c>
      <c r="E67" t="s">
        <v>66</v>
      </c>
      <c r="F67" t="s">
        <v>157</v>
      </c>
      <c r="G67" s="50">
        <v>-30012</v>
      </c>
    </row>
    <row r="68" spans="1:7">
      <c r="A68" t="s">
        <v>6</v>
      </c>
      <c r="B68" t="s">
        <v>123</v>
      </c>
      <c r="C68">
        <v>2027</v>
      </c>
      <c r="D68" t="s">
        <v>56</v>
      </c>
      <c r="E68" t="s">
        <v>66</v>
      </c>
      <c r="F68" t="s">
        <v>158</v>
      </c>
      <c r="G68" s="50">
        <v>0</v>
      </c>
    </row>
    <row r="69" spans="1:7">
      <c r="A69" t="s">
        <v>6</v>
      </c>
      <c r="B69" t="s">
        <v>123</v>
      </c>
      <c r="C69">
        <v>2027</v>
      </c>
      <c r="D69" t="s">
        <v>56</v>
      </c>
      <c r="E69" t="s">
        <v>66</v>
      </c>
      <c r="F69" t="s">
        <v>128</v>
      </c>
      <c r="G69" s="50">
        <v>-3000000</v>
      </c>
    </row>
    <row r="70" spans="1:7">
      <c r="A70" t="s">
        <v>6</v>
      </c>
      <c r="B70" t="s">
        <v>123</v>
      </c>
      <c r="C70">
        <v>2027</v>
      </c>
      <c r="D70" t="s">
        <v>56</v>
      </c>
      <c r="E70" t="s">
        <v>66</v>
      </c>
      <c r="F70" t="s">
        <v>159</v>
      </c>
      <c r="G70" s="50">
        <v>-1631.717115925926</v>
      </c>
    </row>
    <row r="71" spans="1:7">
      <c r="A71" t="s">
        <v>6</v>
      </c>
      <c r="B71" t="s">
        <v>123</v>
      </c>
      <c r="C71">
        <v>2027</v>
      </c>
      <c r="D71" t="s">
        <v>56</v>
      </c>
      <c r="E71" t="s">
        <v>66</v>
      </c>
      <c r="F71" t="s">
        <v>160</v>
      </c>
      <c r="G71" s="50">
        <v>-45941.42</v>
      </c>
    </row>
    <row r="72" spans="1:7">
      <c r="A72" t="s">
        <v>6</v>
      </c>
      <c r="B72" t="s">
        <v>123</v>
      </c>
      <c r="C72">
        <v>2028</v>
      </c>
      <c r="D72" t="s">
        <v>56</v>
      </c>
      <c r="E72" t="s">
        <v>64</v>
      </c>
      <c r="F72" t="s">
        <v>153</v>
      </c>
      <c r="G72" s="50">
        <v>20517.19562776247</v>
      </c>
    </row>
    <row r="73" spans="1:7">
      <c r="A73" t="s">
        <v>6</v>
      </c>
      <c r="B73" t="s">
        <v>123</v>
      </c>
      <c r="C73">
        <v>2028</v>
      </c>
      <c r="D73" t="s">
        <v>56</v>
      </c>
      <c r="E73" t="s">
        <v>64</v>
      </c>
      <c r="F73" t="s">
        <v>154</v>
      </c>
      <c r="G73" s="50">
        <v>20032.546583850934</v>
      </c>
    </row>
    <row r="74" spans="1:7">
      <c r="A74" t="s">
        <v>6</v>
      </c>
      <c r="B74" t="s">
        <v>123</v>
      </c>
      <c r="C74">
        <v>2028</v>
      </c>
      <c r="D74" t="s">
        <v>56</v>
      </c>
      <c r="E74" t="s">
        <v>64</v>
      </c>
      <c r="F74" t="s">
        <v>124</v>
      </c>
      <c r="G74" s="50">
        <v>13294599.96800467</v>
      </c>
    </row>
    <row r="75" spans="1:7">
      <c r="A75" t="s">
        <v>6</v>
      </c>
      <c r="B75" t="s">
        <v>123</v>
      </c>
      <c r="C75">
        <v>2028</v>
      </c>
      <c r="D75" t="s">
        <v>56</v>
      </c>
      <c r="E75" t="s">
        <v>64</v>
      </c>
      <c r="F75" t="s">
        <v>155</v>
      </c>
      <c r="G75" s="50">
        <v>0</v>
      </c>
    </row>
    <row r="76" spans="1:7">
      <c r="A76" t="s">
        <v>6</v>
      </c>
      <c r="B76" t="s">
        <v>123</v>
      </c>
      <c r="C76">
        <v>2028</v>
      </c>
      <c r="D76" t="s">
        <v>56</v>
      </c>
      <c r="E76" t="s">
        <v>64</v>
      </c>
      <c r="F76" t="s">
        <v>156</v>
      </c>
      <c r="G76" s="50">
        <v>1573350</v>
      </c>
    </row>
    <row r="77" spans="1:7">
      <c r="A77" t="s">
        <v>6</v>
      </c>
      <c r="B77" t="s">
        <v>123</v>
      </c>
      <c r="C77">
        <v>2028</v>
      </c>
      <c r="D77" t="s">
        <v>56</v>
      </c>
      <c r="E77" t="s">
        <v>64</v>
      </c>
      <c r="F77" t="s">
        <v>134</v>
      </c>
      <c r="G77" s="50">
        <v>-263070.92571703979</v>
      </c>
    </row>
    <row r="78" spans="1:7">
      <c r="A78" t="s">
        <v>6</v>
      </c>
      <c r="B78" t="s">
        <v>123</v>
      </c>
      <c r="C78">
        <v>2028</v>
      </c>
      <c r="D78" t="s">
        <v>56</v>
      </c>
      <c r="E78" t="s">
        <v>66</v>
      </c>
      <c r="F78" t="s">
        <v>157</v>
      </c>
      <c r="G78" s="50">
        <v>-30012</v>
      </c>
    </row>
    <row r="79" spans="1:7">
      <c r="A79" t="s">
        <v>6</v>
      </c>
      <c r="B79" t="s">
        <v>123</v>
      </c>
      <c r="C79">
        <v>2028</v>
      </c>
      <c r="D79" t="s">
        <v>56</v>
      </c>
      <c r="E79" t="s">
        <v>66</v>
      </c>
      <c r="F79" t="s">
        <v>158</v>
      </c>
      <c r="G79" s="50">
        <v>0</v>
      </c>
    </row>
    <row r="80" spans="1:7">
      <c r="A80" t="s">
        <v>6</v>
      </c>
      <c r="B80" t="s">
        <v>123</v>
      </c>
      <c r="C80">
        <v>2028</v>
      </c>
      <c r="D80" t="s">
        <v>56</v>
      </c>
      <c r="E80" t="s">
        <v>66</v>
      </c>
      <c r="F80" t="s">
        <v>128</v>
      </c>
      <c r="G80" s="50">
        <v>-3000000</v>
      </c>
    </row>
    <row r="81" spans="1:7">
      <c r="A81" t="s">
        <v>6</v>
      </c>
      <c r="B81" t="s">
        <v>123</v>
      </c>
      <c r="C81">
        <v>2028</v>
      </c>
      <c r="D81" t="s">
        <v>56</v>
      </c>
      <c r="E81" t="s">
        <v>66</v>
      </c>
      <c r="F81" t="s">
        <v>159</v>
      </c>
      <c r="G81" s="50">
        <v>-1660.2721654546299</v>
      </c>
    </row>
    <row r="82" spans="1:7">
      <c r="A82" t="s">
        <v>6</v>
      </c>
      <c r="B82" t="s">
        <v>123</v>
      </c>
      <c r="C82">
        <v>2028</v>
      </c>
      <c r="D82" t="s">
        <v>56</v>
      </c>
      <c r="E82" t="s">
        <v>66</v>
      </c>
      <c r="F82" t="s">
        <v>160</v>
      </c>
      <c r="G82" s="50">
        <v>-45941.42</v>
      </c>
    </row>
    <row r="83" spans="1:7">
      <c r="A83" t="s">
        <v>6</v>
      </c>
      <c r="B83" t="s">
        <v>123</v>
      </c>
      <c r="C83">
        <v>2029</v>
      </c>
      <c r="D83" t="s">
        <v>56</v>
      </c>
      <c r="E83" t="s">
        <v>64</v>
      </c>
      <c r="F83" t="s">
        <v>153</v>
      </c>
      <c r="G83" s="50">
        <v>19660.167260478156</v>
      </c>
    </row>
    <row r="84" spans="1:7">
      <c r="A84" t="s">
        <v>6</v>
      </c>
      <c r="B84" t="s">
        <v>123</v>
      </c>
      <c r="C84">
        <v>2029</v>
      </c>
      <c r="D84" t="s">
        <v>56</v>
      </c>
      <c r="E84" t="s">
        <v>64</v>
      </c>
      <c r="F84" t="s">
        <v>154</v>
      </c>
      <c r="G84" s="50">
        <v>20433.197515527954</v>
      </c>
    </row>
    <row r="85" spans="1:7">
      <c r="A85" t="s">
        <v>6</v>
      </c>
      <c r="B85" t="s">
        <v>123</v>
      </c>
      <c r="C85">
        <v>2029</v>
      </c>
      <c r="D85" t="s">
        <v>56</v>
      </c>
      <c r="E85" t="s">
        <v>64</v>
      </c>
      <c r="F85" t="s">
        <v>124</v>
      </c>
      <c r="G85" s="50">
        <v>13560491.967364764</v>
      </c>
    </row>
    <row r="86" spans="1:7">
      <c r="A86" t="s">
        <v>6</v>
      </c>
      <c r="B86" t="s">
        <v>123</v>
      </c>
      <c r="C86">
        <v>2029</v>
      </c>
      <c r="D86" t="s">
        <v>56</v>
      </c>
      <c r="E86" t="s">
        <v>64</v>
      </c>
      <c r="F86" t="s">
        <v>155</v>
      </c>
      <c r="G86" s="50">
        <v>0</v>
      </c>
    </row>
    <row r="87" spans="1:7">
      <c r="A87" t="s">
        <v>6</v>
      </c>
      <c r="B87" t="s">
        <v>123</v>
      </c>
      <c r="C87">
        <v>2029</v>
      </c>
      <c r="D87" t="s">
        <v>56</v>
      </c>
      <c r="E87" t="s">
        <v>64</v>
      </c>
      <c r="F87" t="s">
        <v>156</v>
      </c>
      <c r="G87" s="50">
        <v>1573350</v>
      </c>
    </row>
    <row r="88" spans="1:7">
      <c r="A88" t="s">
        <v>6</v>
      </c>
      <c r="B88" t="s">
        <v>123</v>
      </c>
      <c r="C88">
        <v>2029</v>
      </c>
      <c r="D88" t="s">
        <v>56</v>
      </c>
      <c r="E88" t="s">
        <v>64</v>
      </c>
      <c r="F88" t="s">
        <v>134</v>
      </c>
      <c r="G88" s="50">
        <v>-267042.6196542512</v>
      </c>
    </row>
    <row r="89" spans="1:7">
      <c r="A89" t="s">
        <v>6</v>
      </c>
      <c r="B89" t="s">
        <v>123</v>
      </c>
      <c r="C89">
        <v>2029</v>
      </c>
      <c r="D89" t="s">
        <v>56</v>
      </c>
      <c r="E89" t="s">
        <v>66</v>
      </c>
      <c r="F89" t="s">
        <v>157</v>
      </c>
      <c r="G89" s="50">
        <v>-30012</v>
      </c>
    </row>
    <row r="90" spans="1:7">
      <c r="A90" t="s">
        <v>6</v>
      </c>
      <c r="B90" t="s">
        <v>123</v>
      </c>
      <c r="C90">
        <v>2029</v>
      </c>
      <c r="D90" t="s">
        <v>56</v>
      </c>
      <c r="E90" t="s">
        <v>66</v>
      </c>
      <c r="F90" t="s">
        <v>158</v>
      </c>
      <c r="G90" s="50">
        <v>0</v>
      </c>
    </row>
    <row r="91" spans="1:7">
      <c r="A91" t="s">
        <v>6</v>
      </c>
      <c r="B91" t="s">
        <v>123</v>
      </c>
      <c r="C91">
        <v>2029</v>
      </c>
      <c r="D91" t="s">
        <v>56</v>
      </c>
      <c r="E91" t="s">
        <v>66</v>
      </c>
      <c r="F91" t="s">
        <v>128</v>
      </c>
      <c r="G91" s="50">
        <v>-3000000</v>
      </c>
    </row>
    <row r="92" spans="1:7">
      <c r="A92" t="s">
        <v>6</v>
      </c>
      <c r="B92" t="s">
        <v>123</v>
      </c>
      <c r="C92">
        <v>2029</v>
      </c>
      <c r="D92" t="s">
        <v>56</v>
      </c>
      <c r="E92" t="s">
        <v>66</v>
      </c>
      <c r="F92" t="s">
        <v>159</v>
      </c>
      <c r="G92" s="50">
        <v>-1689.3269283500861</v>
      </c>
    </row>
    <row r="93" spans="1:7">
      <c r="A93" t="s">
        <v>6</v>
      </c>
      <c r="B93" t="s">
        <v>123</v>
      </c>
      <c r="C93">
        <v>2029</v>
      </c>
      <c r="D93" t="s">
        <v>56</v>
      </c>
      <c r="E93" t="s">
        <v>66</v>
      </c>
      <c r="F93" t="s">
        <v>160</v>
      </c>
      <c r="G93" s="50">
        <v>-45941.42</v>
      </c>
    </row>
    <row r="94" spans="1:7">
      <c r="A94" t="s">
        <v>6</v>
      </c>
      <c r="B94" t="s">
        <v>123</v>
      </c>
      <c r="C94">
        <v>2030</v>
      </c>
      <c r="D94" t="s">
        <v>56</v>
      </c>
      <c r="E94" t="s">
        <v>64</v>
      </c>
      <c r="F94" t="s">
        <v>153</v>
      </c>
      <c r="G94" s="50">
        <v>18838.938016800003</v>
      </c>
    </row>
    <row r="95" spans="1:7">
      <c r="A95" t="s">
        <v>6</v>
      </c>
      <c r="B95" t="s">
        <v>123</v>
      </c>
      <c r="C95">
        <v>2030</v>
      </c>
      <c r="D95" t="s">
        <v>56</v>
      </c>
      <c r="E95" t="s">
        <v>64</v>
      </c>
      <c r="F95" t="s">
        <v>154</v>
      </c>
      <c r="G95" s="50">
        <v>20841.861465838512</v>
      </c>
    </row>
    <row r="96" spans="1:7">
      <c r="A96" t="s">
        <v>6</v>
      </c>
      <c r="B96" t="s">
        <v>123</v>
      </c>
      <c r="C96">
        <v>2030</v>
      </c>
      <c r="D96" t="s">
        <v>56</v>
      </c>
      <c r="E96" t="s">
        <v>64</v>
      </c>
      <c r="F96" t="s">
        <v>124</v>
      </c>
      <c r="G96" s="50">
        <v>13831701.806712059</v>
      </c>
    </row>
    <row r="97" spans="1:7">
      <c r="A97" t="s">
        <v>6</v>
      </c>
      <c r="B97" t="s">
        <v>123</v>
      </c>
      <c r="C97">
        <v>2030</v>
      </c>
      <c r="D97" t="s">
        <v>56</v>
      </c>
      <c r="E97" t="s">
        <v>64</v>
      </c>
      <c r="F97" t="s">
        <v>155</v>
      </c>
      <c r="G97" s="50">
        <v>0</v>
      </c>
    </row>
    <row r="98" spans="1:7">
      <c r="A98" t="s">
        <v>6</v>
      </c>
      <c r="B98" t="s">
        <v>123</v>
      </c>
      <c r="C98">
        <v>2030</v>
      </c>
      <c r="D98" t="s">
        <v>56</v>
      </c>
      <c r="E98" t="s">
        <v>64</v>
      </c>
      <c r="F98" t="s">
        <v>156</v>
      </c>
      <c r="G98" s="50">
        <v>1573350</v>
      </c>
    </row>
    <row r="99" spans="1:7">
      <c r="A99" t="s">
        <v>6</v>
      </c>
      <c r="B99" t="s">
        <v>123</v>
      </c>
      <c r="C99">
        <v>2030</v>
      </c>
      <c r="D99" t="s">
        <v>56</v>
      </c>
      <c r="E99" t="s">
        <v>64</v>
      </c>
      <c r="F99" t="s">
        <v>134</v>
      </c>
      <c r="G99" s="50">
        <v>-271074.27594833612</v>
      </c>
    </row>
    <row r="100" spans="1:7">
      <c r="A100" t="s">
        <v>6</v>
      </c>
      <c r="B100" t="s">
        <v>123</v>
      </c>
      <c r="C100">
        <v>2030</v>
      </c>
      <c r="D100" t="s">
        <v>56</v>
      </c>
      <c r="E100" t="s">
        <v>66</v>
      </c>
      <c r="F100" t="s">
        <v>157</v>
      </c>
      <c r="G100" s="50">
        <v>-30012</v>
      </c>
    </row>
    <row r="101" spans="1:7">
      <c r="A101" t="s">
        <v>6</v>
      </c>
      <c r="B101" t="s">
        <v>123</v>
      </c>
      <c r="C101">
        <v>2030</v>
      </c>
      <c r="D101" t="s">
        <v>56</v>
      </c>
      <c r="E101" t="s">
        <v>66</v>
      </c>
      <c r="F101" t="s">
        <v>158</v>
      </c>
      <c r="G101" s="50">
        <v>0</v>
      </c>
    </row>
    <row r="102" spans="1:7">
      <c r="A102" t="s">
        <v>6</v>
      </c>
      <c r="B102" t="s">
        <v>123</v>
      </c>
      <c r="C102">
        <v>2030</v>
      </c>
      <c r="D102" t="s">
        <v>56</v>
      </c>
      <c r="E102" t="s">
        <v>66</v>
      </c>
      <c r="F102" t="s">
        <v>128</v>
      </c>
      <c r="G102" s="50">
        <v>-3000000</v>
      </c>
    </row>
    <row r="103" spans="1:7">
      <c r="A103" t="s">
        <v>6</v>
      </c>
      <c r="B103" t="s">
        <v>123</v>
      </c>
      <c r="C103">
        <v>2030</v>
      </c>
      <c r="D103" t="s">
        <v>56</v>
      </c>
      <c r="E103" t="s">
        <v>66</v>
      </c>
      <c r="F103" t="s">
        <v>159</v>
      </c>
      <c r="G103" s="50">
        <v>-1718.8901495962127</v>
      </c>
    </row>
    <row r="104" spans="1:7">
      <c r="A104" t="s">
        <v>6</v>
      </c>
      <c r="B104" t="s">
        <v>123</v>
      </c>
      <c r="C104">
        <v>2030</v>
      </c>
      <c r="D104" t="s">
        <v>56</v>
      </c>
      <c r="E104" t="s">
        <v>66</v>
      </c>
      <c r="F104" t="s">
        <v>160</v>
      </c>
      <c r="G104" s="50">
        <v>-45941.42</v>
      </c>
    </row>
    <row r="105" spans="1:7">
      <c r="A105" t="s">
        <v>6</v>
      </c>
      <c r="B105" t="s">
        <v>123</v>
      </c>
      <c r="C105">
        <v>2022</v>
      </c>
      <c r="D105" t="s">
        <v>58</v>
      </c>
      <c r="G105" s="50">
        <v>10000000</v>
      </c>
    </row>
    <row r="106" spans="1:7">
      <c r="A106" t="s">
        <v>6</v>
      </c>
      <c r="B106" t="s">
        <v>123</v>
      </c>
      <c r="C106">
        <v>2023</v>
      </c>
      <c r="D106" t="s">
        <v>58</v>
      </c>
      <c r="G106" s="50">
        <v>10000000</v>
      </c>
    </row>
    <row r="107" spans="1:7">
      <c r="A107" t="s">
        <v>6</v>
      </c>
      <c r="B107" t="s">
        <v>123</v>
      </c>
      <c r="C107">
        <v>2024</v>
      </c>
      <c r="D107" t="s">
        <v>58</v>
      </c>
      <c r="G107" s="50">
        <v>10000000</v>
      </c>
    </row>
    <row r="108" spans="1:7">
      <c r="A108" t="s">
        <v>6</v>
      </c>
      <c r="B108" t="s">
        <v>123</v>
      </c>
      <c r="C108">
        <v>2025</v>
      </c>
      <c r="D108" t="s">
        <v>58</v>
      </c>
      <c r="G108" s="50">
        <v>10000000</v>
      </c>
    </row>
    <row r="109" spans="1:7">
      <c r="A109" t="s">
        <v>6</v>
      </c>
      <c r="B109" t="s">
        <v>123</v>
      </c>
      <c r="C109">
        <v>2026</v>
      </c>
      <c r="D109" t="s">
        <v>58</v>
      </c>
      <c r="G109" s="50">
        <v>10000000</v>
      </c>
    </row>
    <row r="110" spans="1:7">
      <c r="A110" t="s">
        <v>6</v>
      </c>
      <c r="B110" t="s">
        <v>123</v>
      </c>
      <c r="C110">
        <v>2027</v>
      </c>
      <c r="D110" t="s">
        <v>58</v>
      </c>
      <c r="G110" s="50">
        <v>10000000</v>
      </c>
    </row>
    <row r="111" spans="1:7">
      <c r="A111" t="s">
        <v>6</v>
      </c>
      <c r="B111" t="s">
        <v>123</v>
      </c>
      <c r="C111">
        <v>2028</v>
      </c>
      <c r="D111" t="s">
        <v>58</v>
      </c>
      <c r="G111" s="50">
        <v>10000000</v>
      </c>
    </row>
    <row r="112" spans="1:7">
      <c r="A112" t="s">
        <v>6</v>
      </c>
      <c r="B112" t="s">
        <v>123</v>
      </c>
      <c r="C112">
        <v>2029</v>
      </c>
      <c r="D112" t="s">
        <v>58</v>
      </c>
      <c r="G112" s="50">
        <v>10000000</v>
      </c>
    </row>
    <row r="113" spans="1:7">
      <c r="A113" t="s">
        <v>6</v>
      </c>
      <c r="B113" t="s">
        <v>123</v>
      </c>
      <c r="C113">
        <v>2030</v>
      </c>
      <c r="D113" t="s">
        <v>58</v>
      </c>
      <c r="G113" s="50">
        <v>10000000</v>
      </c>
    </row>
    <row r="114" spans="1:7">
      <c r="A114" t="s">
        <v>6</v>
      </c>
      <c r="B114" t="s">
        <v>123</v>
      </c>
      <c r="C114">
        <v>2024</v>
      </c>
      <c r="D114" t="s">
        <v>60</v>
      </c>
      <c r="E114" t="s">
        <v>64</v>
      </c>
      <c r="F114" t="s">
        <v>153</v>
      </c>
      <c r="G114" s="50">
        <v>23508.76</v>
      </c>
    </row>
    <row r="115" spans="1:7">
      <c r="A115" t="s">
        <v>6</v>
      </c>
      <c r="B115" t="s">
        <v>123</v>
      </c>
      <c r="C115">
        <v>2024</v>
      </c>
      <c r="D115" t="s">
        <v>60</v>
      </c>
      <c r="E115" t="s">
        <v>64</v>
      </c>
      <c r="F115" t="s">
        <v>154</v>
      </c>
      <c r="G115" s="50">
        <v>19089.026915113871</v>
      </c>
    </row>
    <row r="116" spans="1:7">
      <c r="A116" t="s">
        <v>6</v>
      </c>
      <c r="B116" t="s">
        <v>123</v>
      </c>
      <c r="C116">
        <v>2024</v>
      </c>
      <c r="D116" t="s">
        <v>60</v>
      </c>
      <c r="E116" t="s">
        <v>64</v>
      </c>
      <c r="F116" t="s">
        <v>124</v>
      </c>
      <c r="G116" s="50">
        <v>14990789.877792209</v>
      </c>
    </row>
    <row r="117" spans="1:7">
      <c r="A117" t="s">
        <v>6</v>
      </c>
      <c r="B117" t="s">
        <v>123</v>
      </c>
      <c r="C117">
        <v>2024</v>
      </c>
      <c r="D117" t="s">
        <v>60</v>
      </c>
      <c r="E117" t="s">
        <v>64</v>
      </c>
      <c r="F117" t="s">
        <v>155</v>
      </c>
      <c r="G117" s="50">
        <v>0</v>
      </c>
    </row>
    <row r="118" spans="1:7">
      <c r="A118" t="s">
        <v>6</v>
      </c>
      <c r="B118" t="s">
        <v>123</v>
      </c>
      <c r="C118">
        <v>2024</v>
      </c>
      <c r="D118" t="s">
        <v>60</v>
      </c>
      <c r="E118" t="s">
        <v>64</v>
      </c>
      <c r="F118" t="s">
        <v>156</v>
      </c>
      <c r="G118" s="50">
        <v>1573350</v>
      </c>
    </row>
    <row r="119" spans="1:7">
      <c r="A119" t="s">
        <v>6</v>
      </c>
      <c r="B119" t="s">
        <v>123</v>
      </c>
      <c r="C119">
        <v>2024</v>
      </c>
      <c r="D119" t="s">
        <v>60</v>
      </c>
      <c r="E119" t="s">
        <v>64</v>
      </c>
      <c r="F119" t="s">
        <v>134</v>
      </c>
      <c r="G119" s="50">
        <v>202143.5675615932</v>
      </c>
    </row>
    <row r="120" spans="1:7">
      <c r="A120" t="s">
        <v>6</v>
      </c>
      <c r="B120" t="s">
        <v>123</v>
      </c>
      <c r="C120">
        <v>2024</v>
      </c>
      <c r="D120" t="s">
        <v>60</v>
      </c>
      <c r="E120" t="s">
        <v>66</v>
      </c>
      <c r="F120" t="s">
        <v>157</v>
      </c>
      <c r="G120" s="50">
        <v>-30012</v>
      </c>
    </row>
    <row r="121" spans="1:7">
      <c r="A121" t="s">
        <v>6</v>
      </c>
      <c r="B121" t="s">
        <v>123</v>
      </c>
      <c r="C121">
        <v>2024</v>
      </c>
      <c r="D121" t="s">
        <v>60</v>
      </c>
      <c r="E121" t="s">
        <v>66</v>
      </c>
      <c r="F121" t="s">
        <v>158</v>
      </c>
      <c r="G121" s="50">
        <v>0</v>
      </c>
    </row>
    <row r="122" spans="1:7">
      <c r="A122" t="s">
        <v>6</v>
      </c>
      <c r="B122" t="s">
        <v>123</v>
      </c>
      <c r="C122">
        <v>2024</v>
      </c>
      <c r="D122" t="s">
        <v>60</v>
      </c>
      <c r="E122" t="s">
        <v>66</v>
      </c>
      <c r="F122" t="s">
        <v>128</v>
      </c>
      <c r="G122" s="50">
        <v>0</v>
      </c>
    </row>
    <row r="123" spans="1:7">
      <c r="A123" t="s">
        <v>6</v>
      </c>
      <c r="B123" t="s">
        <v>123</v>
      </c>
      <c r="C123">
        <v>2024</v>
      </c>
      <c r="D123" t="s">
        <v>60</v>
      </c>
      <c r="E123" t="s">
        <v>66</v>
      </c>
      <c r="F123" t="s">
        <v>159</v>
      </c>
      <c r="G123" s="50">
        <v>-1522.3721333333333</v>
      </c>
    </row>
    <row r="124" spans="1:7">
      <c r="A124" t="s">
        <v>6</v>
      </c>
      <c r="B124" t="s">
        <v>123</v>
      </c>
      <c r="C124">
        <v>2024</v>
      </c>
      <c r="D124" t="s">
        <v>60</v>
      </c>
      <c r="E124" t="s">
        <v>66</v>
      </c>
      <c r="F124" t="s">
        <v>160</v>
      </c>
      <c r="G124" s="50">
        <v>-45941.42</v>
      </c>
    </row>
    <row r="125" spans="1:7">
      <c r="A125" t="s">
        <v>6</v>
      </c>
      <c r="B125" t="s">
        <v>123</v>
      </c>
      <c r="C125">
        <v>2025</v>
      </c>
      <c r="D125" t="s">
        <v>60</v>
      </c>
      <c r="E125" t="s">
        <v>64</v>
      </c>
      <c r="F125" t="s">
        <v>153</v>
      </c>
      <c r="G125" s="50">
        <v>23043.239999999998</v>
      </c>
    </row>
    <row r="126" spans="1:7">
      <c r="A126" t="s">
        <v>6</v>
      </c>
      <c r="B126" t="s">
        <v>123</v>
      </c>
      <c r="C126">
        <v>2025</v>
      </c>
      <c r="D126" t="s">
        <v>60</v>
      </c>
      <c r="E126" t="s">
        <v>64</v>
      </c>
      <c r="F126" t="s">
        <v>154</v>
      </c>
      <c r="G126" s="50">
        <v>19171.842650103517</v>
      </c>
    </row>
    <row r="127" spans="1:7">
      <c r="A127" t="s">
        <v>6</v>
      </c>
      <c r="B127" t="s">
        <v>123</v>
      </c>
      <c r="C127">
        <v>2025</v>
      </c>
      <c r="D127" t="s">
        <v>60</v>
      </c>
      <c r="E127" t="s">
        <v>64</v>
      </c>
      <c r="F127" t="s">
        <v>124</v>
      </c>
      <c r="G127" s="50">
        <v>15370303.545584416</v>
      </c>
    </row>
    <row r="128" spans="1:7">
      <c r="A128" t="s">
        <v>6</v>
      </c>
      <c r="B128" t="s">
        <v>123</v>
      </c>
      <c r="C128">
        <v>2025</v>
      </c>
      <c r="D128" t="s">
        <v>60</v>
      </c>
      <c r="E128" t="s">
        <v>64</v>
      </c>
      <c r="F128" t="s">
        <v>155</v>
      </c>
      <c r="G128" s="50">
        <v>0</v>
      </c>
    </row>
    <row r="129" spans="1:7">
      <c r="A129" t="s">
        <v>6</v>
      </c>
      <c r="B129" t="s">
        <v>123</v>
      </c>
      <c r="C129">
        <v>2025</v>
      </c>
      <c r="D129" t="s">
        <v>60</v>
      </c>
      <c r="E129" t="s">
        <v>64</v>
      </c>
      <c r="F129" t="s">
        <v>156</v>
      </c>
      <c r="G129" s="50">
        <v>1573350</v>
      </c>
    </row>
    <row r="130" spans="1:7">
      <c r="A130" t="s">
        <v>6</v>
      </c>
      <c r="B130" t="s">
        <v>123</v>
      </c>
      <c r="C130">
        <v>2025</v>
      </c>
      <c r="D130" t="s">
        <v>60</v>
      </c>
      <c r="E130" t="s">
        <v>64</v>
      </c>
      <c r="F130" t="s">
        <v>134</v>
      </c>
      <c r="G130" s="50">
        <v>211583.11382027325</v>
      </c>
    </row>
    <row r="131" spans="1:7">
      <c r="A131" t="s">
        <v>6</v>
      </c>
      <c r="B131" t="s">
        <v>123</v>
      </c>
      <c r="C131">
        <v>2025</v>
      </c>
      <c r="D131" t="s">
        <v>60</v>
      </c>
      <c r="E131" t="s">
        <v>66</v>
      </c>
      <c r="F131" t="s">
        <v>157</v>
      </c>
      <c r="G131" s="50">
        <v>-30012</v>
      </c>
    </row>
    <row r="132" spans="1:7">
      <c r="A132" t="s">
        <v>6</v>
      </c>
      <c r="B132" t="s">
        <v>123</v>
      </c>
      <c r="C132">
        <v>2025</v>
      </c>
      <c r="D132" t="s">
        <v>60</v>
      </c>
      <c r="E132" t="s">
        <v>66</v>
      </c>
      <c r="F132" t="s">
        <v>158</v>
      </c>
      <c r="G132" s="50">
        <v>0</v>
      </c>
    </row>
    <row r="133" spans="1:7">
      <c r="A133" t="s">
        <v>6</v>
      </c>
      <c r="B133" t="s">
        <v>123</v>
      </c>
      <c r="C133">
        <v>2025</v>
      </c>
      <c r="D133" t="s">
        <v>60</v>
      </c>
      <c r="E133" t="s">
        <v>66</v>
      </c>
      <c r="F133" t="s">
        <v>128</v>
      </c>
      <c r="G133" s="50">
        <v>0</v>
      </c>
    </row>
    <row r="134" spans="1:7">
      <c r="A134" t="s">
        <v>6</v>
      </c>
      <c r="B134" t="s">
        <v>123</v>
      </c>
      <c r="C134">
        <v>2025</v>
      </c>
      <c r="D134" t="s">
        <v>60</v>
      </c>
      <c r="E134" t="s">
        <v>66</v>
      </c>
      <c r="F134" t="s">
        <v>159</v>
      </c>
      <c r="G134" s="50">
        <v>-1561.9142666666667</v>
      </c>
    </row>
    <row r="135" spans="1:7">
      <c r="A135" t="s">
        <v>6</v>
      </c>
      <c r="B135" t="s">
        <v>123</v>
      </c>
      <c r="C135">
        <v>2025</v>
      </c>
      <c r="D135" t="s">
        <v>60</v>
      </c>
      <c r="E135" t="s">
        <v>66</v>
      </c>
      <c r="F135" t="s">
        <v>160</v>
      </c>
      <c r="G135" s="50">
        <v>-45941.42</v>
      </c>
    </row>
    <row r="136" spans="1:7">
      <c r="A136" t="s">
        <v>6</v>
      </c>
      <c r="B136" t="s">
        <v>123</v>
      </c>
      <c r="C136">
        <v>2026</v>
      </c>
      <c r="D136" t="s">
        <v>60</v>
      </c>
      <c r="E136" t="s">
        <v>64</v>
      </c>
      <c r="F136" t="s">
        <v>153</v>
      </c>
      <c r="G136" s="50">
        <v>22344.959999999999</v>
      </c>
    </row>
    <row r="137" spans="1:7">
      <c r="A137" t="s">
        <v>6</v>
      </c>
      <c r="B137" t="s">
        <v>123</v>
      </c>
      <c r="C137">
        <v>2026</v>
      </c>
      <c r="D137" t="s">
        <v>60</v>
      </c>
      <c r="E137" t="s">
        <v>64</v>
      </c>
      <c r="F137" t="s">
        <v>154</v>
      </c>
      <c r="G137" s="50">
        <v>19254.658385093167</v>
      </c>
    </row>
    <row r="138" spans="1:7">
      <c r="A138" t="s">
        <v>6</v>
      </c>
      <c r="B138" t="s">
        <v>123</v>
      </c>
      <c r="C138">
        <v>2026</v>
      </c>
      <c r="D138" t="s">
        <v>60</v>
      </c>
      <c r="E138" t="s">
        <v>64</v>
      </c>
      <c r="F138" t="s">
        <v>124</v>
      </c>
      <c r="G138" s="50">
        <v>15749817.213376626</v>
      </c>
    </row>
    <row r="139" spans="1:7">
      <c r="A139" t="s">
        <v>6</v>
      </c>
      <c r="B139" t="s">
        <v>123</v>
      </c>
      <c r="C139">
        <v>2026</v>
      </c>
      <c r="D139" t="s">
        <v>60</v>
      </c>
      <c r="E139" t="s">
        <v>64</v>
      </c>
      <c r="F139" t="s">
        <v>155</v>
      </c>
      <c r="G139" s="50">
        <v>0</v>
      </c>
    </row>
    <row r="140" spans="1:7">
      <c r="A140" t="s">
        <v>6</v>
      </c>
      <c r="B140" t="s">
        <v>123</v>
      </c>
      <c r="C140">
        <v>2026</v>
      </c>
      <c r="D140" t="s">
        <v>60</v>
      </c>
      <c r="E140" t="s">
        <v>64</v>
      </c>
      <c r="F140" t="s">
        <v>156</v>
      </c>
      <c r="G140" s="50">
        <v>1573350</v>
      </c>
    </row>
    <row r="141" spans="1:7">
      <c r="A141" t="s">
        <v>6</v>
      </c>
      <c r="B141" t="s">
        <v>123</v>
      </c>
      <c r="C141">
        <v>2026</v>
      </c>
      <c r="D141" t="s">
        <v>60</v>
      </c>
      <c r="E141" t="s">
        <v>64</v>
      </c>
      <c r="F141" t="s">
        <v>134</v>
      </c>
      <c r="G141" s="50">
        <v>221848.40587615536</v>
      </c>
    </row>
    <row r="142" spans="1:7">
      <c r="A142" t="s">
        <v>6</v>
      </c>
      <c r="B142" t="s">
        <v>123</v>
      </c>
      <c r="C142">
        <v>2026</v>
      </c>
      <c r="D142" t="s">
        <v>60</v>
      </c>
      <c r="E142" t="s">
        <v>66</v>
      </c>
      <c r="F142" t="s">
        <v>157</v>
      </c>
      <c r="G142" s="50">
        <v>-30012</v>
      </c>
    </row>
    <row r="143" spans="1:7">
      <c r="A143" t="s">
        <v>6</v>
      </c>
      <c r="B143" t="s">
        <v>123</v>
      </c>
      <c r="C143">
        <v>2026</v>
      </c>
      <c r="D143" t="s">
        <v>60</v>
      </c>
      <c r="E143" t="s">
        <v>66</v>
      </c>
      <c r="F143" t="s">
        <v>158</v>
      </c>
      <c r="G143" s="50">
        <v>0</v>
      </c>
    </row>
    <row r="144" spans="1:7">
      <c r="A144" t="s">
        <v>6</v>
      </c>
      <c r="B144" t="s">
        <v>123</v>
      </c>
      <c r="C144">
        <v>2026</v>
      </c>
      <c r="D144" t="s">
        <v>60</v>
      </c>
      <c r="E144" t="s">
        <v>66</v>
      </c>
      <c r="F144" t="s">
        <v>128</v>
      </c>
      <c r="G144" s="50">
        <v>0</v>
      </c>
    </row>
    <row r="145" spans="1:7">
      <c r="A145" t="s">
        <v>6</v>
      </c>
      <c r="B145" t="s">
        <v>123</v>
      </c>
      <c r="C145">
        <v>2026</v>
      </c>
      <c r="D145" t="s">
        <v>60</v>
      </c>
      <c r="E145" t="s">
        <v>66</v>
      </c>
      <c r="F145" t="s">
        <v>159</v>
      </c>
      <c r="G145" s="50">
        <v>-1603.6531851851851</v>
      </c>
    </row>
    <row r="146" spans="1:7">
      <c r="A146" t="s">
        <v>6</v>
      </c>
      <c r="B146" t="s">
        <v>123</v>
      </c>
      <c r="C146">
        <v>2026</v>
      </c>
      <c r="D146" t="s">
        <v>60</v>
      </c>
      <c r="E146" t="s">
        <v>66</v>
      </c>
      <c r="F146" t="s">
        <v>160</v>
      </c>
      <c r="G146" s="50">
        <v>-45941.42</v>
      </c>
    </row>
    <row r="147" spans="1:7">
      <c r="A147" t="s">
        <v>6</v>
      </c>
      <c r="B147" t="s">
        <v>123</v>
      </c>
      <c r="C147">
        <v>2027</v>
      </c>
      <c r="D147" t="s">
        <v>60</v>
      </c>
      <c r="E147" t="s">
        <v>64</v>
      </c>
      <c r="F147" t="s">
        <v>153</v>
      </c>
      <c r="G147" s="50">
        <v>21411.583678339332</v>
      </c>
    </row>
    <row r="148" spans="1:7">
      <c r="A148" t="s">
        <v>6</v>
      </c>
      <c r="B148" t="s">
        <v>123</v>
      </c>
      <c r="C148">
        <v>2027</v>
      </c>
      <c r="D148" t="s">
        <v>60</v>
      </c>
      <c r="E148" t="s">
        <v>64</v>
      </c>
      <c r="F148" t="s">
        <v>154</v>
      </c>
      <c r="G148" s="50">
        <v>19639.751552795031</v>
      </c>
    </row>
    <row r="149" spans="1:7">
      <c r="A149" t="s">
        <v>6</v>
      </c>
      <c r="B149" t="s">
        <v>123</v>
      </c>
      <c r="C149">
        <v>2027</v>
      </c>
      <c r="D149" t="s">
        <v>60</v>
      </c>
      <c r="E149" t="s">
        <v>64</v>
      </c>
      <c r="F149" t="s">
        <v>124</v>
      </c>
      <c r="G149" s="50">
        <v>16064813.557644159</v>
      </c>
    </row>
    <row r="150" spans="1:7">
      <c r="A150" t="s">
        <v>6</v>
      </c>
      <c r="B150" t="s">
        <v>123</v>
      </c>
      <c r="C150">
        <v>2027</v>
      </c>
      <c r="D150" t="s">
        <v>60</v>
      </c>
      <c r="E150" t="s">
        <v>64</v>
      </c>
      <c r="F150" t="s">
        <v>155</v>
      </c>
      <c r="G150" s="50">
        <v>0</v>
      </c>
    </row>
    <row r="151" spans="1:7">
      <c r="A151" t="s">
        <v>6</v>
      </c>
      <c r="B151" t="s">
        <v>123</v>
      </c>
      <c r="C151">
        <v>2027</v>
      </c>
      <c r="D151" t="s">
        <v>60</v>
      </c>
      <c r="E151" t="s">
        <v>64</v>
      </c>
      <c r="F151" t="s">
        <v>156</v>
      </c>
      <c r="G151" s="50">
        <v>1573350</v>
      </c>
    </row>
    <row r="152" spans="1:7">
      <c r="A152" t="s">
        <v>6</v>
      </c>
      <c r="B152" t="s">
        <v>123</v>
      </c>
      <c r="C152">
        <v>2027</v>
      </c>
      <c r="D152" t="s">
        <v>60</v>
      </c>
      <c r="E152" t="s">
        <v>64</v>
      </c>
      <c r="F152" t="s">
        <v>134</v>
      </c>
      <c r="G152" s="50">
        <v>225197.74585432562</v>
      </c>
    </row>
    <row r="153" spans="1:7">
      <c r="A153" t="s">
        <v>6</v>
      </c>
      <c r="B153" t="s">
        <v>123</v>
      </c>
      <c r="C153">
        <v>2027</v>
      </c>
      <c r="D153" t="s">
        <v>60</v>
      </c>
      <c r="E153" t="s">
        <v>66</v>
      </c>
      <c r="F153" t="s">
        <v>157</v>
      </c>
      <c r="G153" s="50">
        <v>-30012</v>
      </c>
    </row>
    <row r="154" spans="1:7">
      <c r="A154" t="s">
        <v>6</v>
      </c>
      <c r="B154" t="s">
        <v>123</v>
      </c>
      <c r="C154">
        <v>2027</v>
      </c>
      <c r="D154" t="s">
        <v>60</v>
      </c>
      <c r="E154" t="s">
        <v>66</v>
      </c>
      <c r="F154" t="s">
        <v>158</v>
      </c>
      <c r="G154" s="50">
        <v>0</v>
      </c>
    </row>
    <row r="155" spans="1:7">
      <c r="A155" t="s">
        <v>6</v>
      </c>
      <c r="B155" t="s">
        <v>123</v>
      </c>
      <c r="C155">
        <v>2027</v>
      </c>
      <c r="D155" t="s">
        <v>60</v>
      </c>
      <c r="E155" t="s">
        <v>66</v>
      </c>
      <c r="F155" t="s">
        <v>128</v>
      </c>
      <c r="G155" s="50">
        <v>0</v>
      </c>
    </row>
    <row r="156" spans="1:7">
      <c r="A156" t="s">
        <v>6</v>
      </c>
      <c r="B156" t="s">
        <v>123</v>
      </c>
      <c r="C156">
        <v>2027</v>
      </c>
      <c r="D156" t="s">
        <v>60</v>
      </c>
      <c r="E156" t="s">
        <v>66</v>
      </c>
      <c r="F156" t="s">
        <v>159</v>
      </c>
      <c r="G156" s="50">
        <v>-1631.717115925926</v>
      </c>
    </row>
    <row r="157" spans="1:7">
      <c r="A157" t="s">
        <v>6</v>
      </c>
      <c r="B157" t="s">
        <v>123</v>
      </c>
      <c r="C157">
        <v>2027</v>
      </c>
      <c r="D157" t="s">
        <v>60</v>
      </c>
      <c r="E157" t="s">
        <v>66</v>
      </c>
      <c r="F157" t="s">
        <v>160</v>
      </c>
      <c r="G157" s="50">
        <v>-45941.42</v>
      </c>
    </row>
    <row r="158" spans="1:7">
      <c r="A158" t="s">
        <v>6</v>
      </c>
      <c r="B158" t="s">
        <v>123</v>
      </c>
      <c r="C158">
        <v>2028</v>
      </c>
      <c r="D158" t="s">
        <v>60</v>
      </c>
      <c r="E158" t="s">
        <v>64</v>
      </c>
      <c r="F158" t="s">
        <v>153</v>
      </c>
      <c r="G158" s="50">
        <v>20517.19562776247</v>
      </c>
    </row>
    <row r="159" spans="1:7">
      <c r="A159" t="s">
        <v>6</v>
      </c>
      <c r="B159" t="s">
        <v>123</v>
      </c>
      <c r="C159">
        <v>2028</v>
      </c>
      <c r="D159" t="s">
        <v>60</v>
      </c>
      <c r="E159" t="s">
        <v>64</v>
      </c>
      <c r="F159" t="s">
        <v>154</v>
      </c>
      <c r="G159" s="50">
        <v>20032.546583850934</v>
      </c>
    </row>
    <row r="160" spans="1:7">
      <c r="A160" t="s">
        <v>6</v>
      </c>
      <c r="B160" t="s">
        <v>123</v>
      </c>
      <c r="C160">
        <v>2028</v>
      </c>
      <c r="D160" t="s">
        <v>60</v>
      </c>
      <c r="E160" t="s">
        <v>64</v>
      </c>
      <c r="F160" t="s">
        <v>124</v>
      </c>
      <c r="G160" s="50">
        <v>16386109.828797042</v>
      </c>
    </row>
    <row r="161" spans="1:7">
      <c r="A161" t="s">
        <v>6</v>
      </c>
      <c r="B161" t="s">
        <v>123</v>
      </c>
      <c r="C161">
        <v>2028</v>
      </c>
      <c r="D161" t="s">
        <v>60</v>
      </c>
      <c r="E161" t="s">
        <v>64</v>
      </c>
      <c r="F161" t="s">
        <v>155</v>
      </c>
      <c r="G161" s="50">
        <v>0</v>
      </c>
    </row>
    <row r="162" spans="1:7">
      <c r="A162" t="s">
        <v>6</v>
      </c>
      <c r="B162" t="s">
        <v>123</v>
      </c>
      <c r="C162">
        <v>2028</v>
      </c>
      <c r="D162" t="s">
        <v>60</v>
      </c>
      <c r="E162" t="s">
        <v>64</v>
      </c>
      <c r="F162" t="s">
        <v>156</v>
      </c>
      <c r="G162" s="50">
        <v>1573350</v>
      </c>
    </row>
    <row r="163" spans="1:7">
      <c r="A163" t="s">
        <v>6</v>
      </c>
      <c r="B163" t="s">
        <v>123</v>
      </c>
      <c r="C163">
        <v>2028</v>
      </c>
      <c r="D163" t="s">
        <v>60</v>
      </c>
      <c r="E163" t="s">
        <v>64</v>
      </c>
      <c r="F163" t="s">
        <v>134</v>
      </c>
      <c r="G163" s="50">
        <v>228597.6522462822</v>
      </c>
    </row>
    <row r="164" spans="1:7">
      <c r="A164" t="s">
        <v>6</v>
      </c>
      <c r="B164" t="s">
        <v>123</v>
      </c>
      <c r="C164">
        <v>2028</v>
      </c>
      <c r="D164" t="s">
        <v>60</v>
      </c>
      <c r="E164" t="s">
        <v>66</v>
      </c>
      <c r="F164" t="s">
        <v>157</v>
      </c>
      <c r="G164" s="50">
        <v>-30012</v>
      </c>
    </row>
    <row r="165" spans="1:7">
      <c r="A165" t="s">
        <v>6</v>
      </c>
      <c r="B165" t="s">
        <v>123</v>
      </c>
      <c r="C165">
        <v>2028</v>
      </c>
      <c r="D165" t="s">
        <v>60</v>
      </c>
      <c r="E165" t="s">
        <v>66</v>
      </c>
      <c r="F165" t="s">
        <v>158</v>
      </c>
      <c r="G165" s="50">
        <v>0</v>
      </c>
    </row>
    <row r="166" spans="1:7">
      <c r="A166" t="s">
        <v>6</v>
      </c>
      <c r="B166" t="s">
        <v>123</v>
      </c>
      <c r="C166">
        <v>2028</v>
      </c>
      <c r="D166" t="s">
        <v>60</v>
      </c>
      <c r="E166" t="s">
        <v>66</v>
      </c>
      <c r="F166" t="s">
        <v>128</v>
      </c>
      <c r="G166" s="50">
        <v>0</v>
      </c>
    </row>
    <row r="167" spans="1:7">
      <c r="A167" t="s">
        <v>6</v>
      </c>
      <c r="B167" t="s">
        <v>123</v>
      </c>
      <c r="C167">
        <v>2028</v>
      </c>
      <c r="D167" t="s">
        <v>60</v>
      </c>
      <c r="E167" t="s">
        <v>66</v>
      </c>
      <c r="F167" t="s">
        <v>159</v>
      </c>
      <c r="G167" s="50">
        <v>-1660.2721654546299</v>
      </c>
    </row>
    <row r="168" spans="1:7">
      <c r="A168" t="s">
        <v>6</v>
      </c>
      <c r="B168" t="s">
        <v>123</v>
      </c>
      <c r="C168">
        <v>2028</v>
      </c>
      <c r="D168" t="s">
        <v>60</v>
      </c>
      <c r="E168" t="s">
        <v>66</v>
      </c>
      <c r="F168" t="s">
        <v>160</v>
      </c>
      <c r="G168" s="50">
        <v>-45941.42</v>
      </c>
    </row>
    <row r="169" spans="1:7">
      <c r="A169" t="s">
        <v>6</v>
      </c>
      <c r="B169" t="s">
        <v>123</v>
      </c>
      <c r="C169">
        <v>2029</v>
      </c>
      <c r="D169" t="s">
        <v>60</v>
      </c>
      <c r="E169" t="s">
        <v>64</v>
      </c>
      <c r="F169" t="s">
        <v>153</v>
      </c>
      <c r="G169" s="50">
        <v>19660.167260478156</v>
      </c>
    </row>
    <row r="170" spans="1:7">
      <c r="A170" t="s">
        <v>6</v>
      </c>
      <c r="B170" t="s">
        <v>123</v>
      </c>
      <c r="C170">
        <v>2029</v>
      </c>
      <c r="D170" t="s">
        <v>60</v>
      </c>
      <c r="E170" t="s">
        <v>64</v>
      </c>
      <c r="F170" t="s">
        <v>154</v>
      </c>
      <c r="G170" s="50">
        <v>20433.197515527954</v>
      </c>
    </row>
    <row r="171" spans="1:7">
      <c r="A171" t="s">
        <v>6</v>
      </c>
      <c r="B171" t="s">
        <v>123</v>
      </c>
      <c r="C171">
        <v>2029</v>
      </c>
      <c r="D171" t="s">
        <v>60</v>
      </c>
      <c r="E171" t="s">
        <v>64</v>
      </c>
      <c r="F171" t="s">
        <v>124</v>
      </c>
      <c r="G171" s="50">
        <v>16713832.025372984</v>
      </c>
    </row>
    <row r="172" spans="1:7">
      <c r="A172" t="s">
        <v>6</v>
      </c>
      <c r="B172" t="s">
        <v>123</v>
      </c>
      <c r="C172">
        <v>2029</v>
      </c>
      <c r="D172" t="s">
        <v>60</v>
      </c>
      <c r="E172" t="s">
        <v>64</v>
      </c>
      <c r="F172" t="s">
        <v>155</v>
      </c>
      <c r="G172" s="50">
        <v>0</v>
      </c>
    </row>
    <row r="173" spans="1:7">
      <c r="A173" t="s">
        <v>6</v>
      </c>
      <c r="B173" t="s">
        <v>123</v>
      </c>
      <c r="C173">
        <v>2029</v>
      </c>
      <c r="D173" t="s">
        <v>60</v>
      </c>
      <c r="E173" t="s">
        <v>64</v>
      </c>
      <c r="F173" t="s">
        <v>156</v>
      </c>
      <c r="G173" s="50">
        <v>1573350</v>
      </c>
    </row>
    <row r="174" spans="1:7">
      <c r="A174" t="s">
        <v>6</v>
      </c>
      <c r="B174" t="s">
        <v>123</v>
      </c>
      <c r="C174">
        <v>2029</v>
      </c>
      <c r="D174" t="s">
        <v>60</v>
      </c>
      <c r="E174" t="s">
        <v>64</v>
      </c>
      <c r="F174" t="s">
        <v>134</v>
      </c>
      <c r="G174" s="50">
        <v>232048.88847473523</v>
      </c>
    </row>
    <row r="175" spans="1:7">
      <c r="A175" t="s">
        <v>6</v>
      </c>
      <c r="B175" t="s">
        <v>123</v>
      </c>
      <c r="C175">
        <v>2029</v>
      </c>
      <c r="D175" t="s">
        <v>60</v>
      </c>
      <c r="E175" t="s">
        <v>66</v>
      </c>
      <c r="F175" t="s">
        <v>157</v>
      </c>
      <c r="G175" s="50">
        <v>-30012</v>
      </c>
    </row>
    <row r="176" spans="1:7">
      <c r="A176" t="s">
        <v>6</v>
      </c>
      <c r="B176" t="s">
        <v>123</v>
      </c>
      <c r="C176">
        <v>2029</v>
      </c>
      <c r="D176" t="s">
        <v>60</v>
      </c>
      <c r="E176" t="s">
        <v>66</v>
      </c>
      <c r="F176" t="s">
        <v>158</v>
      </c>
      <c r="G176" s="50">
        <v>0</v>
      </c>
    </row>
    <row r="177" spans="1:7">
      <c r="A177" t="s">
        <v>6</v>
      </c>
      <c r="B177" t="s">
        <v>123</v>
      </c>
      <c r="C177">
        <v>2029</v>
      </c>
      <c r="D177" t="s">
        <v>60</v>
      </c>
      <c r="E177" t="s">
        <v>66</v>
      </c>
      <c r="F177" t="s">
        <v>128</v>
      </c>
      <c r="G177" s="50">
        <v>0</v>
      </c>
    </row>
    <row r="178" spans="1:7">
      <c r="A178" t="s">
        <v>6</v>
      </c>
      <c r="B178" t="s">
        <v>123</v>
      </c>
      <c r="C178">
        <v>2029</v>
      </c>
      <c r="D178" t="s">
        <v>60</v>
      </c>
      <c r="E178" t="s">
        <v>66</v>
      </c>
      <c r="F178" t="s">
        <v>159</v>
      </c>
      <c r="G178" s="50">
        <v>-1689.3269283500861</v>
      </c>
    </row>
    <row r="179" spans="1:7">
      <c r="A179" t="s">
        <v>6</v>
      </c>
      <c r="B179" t="s">
        <v>123</v>
      </c>
      <c r="C179">
        <v>2029</v>
      </c>
      <c r="D179" t="s">
        <v>60</v>
      </c>
      <c r="E179" t="s">
        <v>66</v>
      </c>
      <c r="F179" t="s">
        <v>160</v>
      </c>
      <c r="G179" s="50">
        <v>-45941.42</v>
      </c>
    </row>
    <row r="180" spans="1:7">
      <c r="A180" t="s">
        <v>6</v>
      </c>
      <c r="B180" t="s">
        <v>123</v>
      </c>
      <c r="C180">
        <v>2030</v>
      </c>
      <c r="D180" t="s">
        <v>60</v>
      </c>
      <c r="E180" t="s">
        <v>64</v>
      </c>
      <c r="F180" t="s">
        <v>153</v>
      </c>
      <c r="G180" s="50">
        <v>18838.938016800003</v>
      </c>
    </row>
    <row r="181" spans="1:7">
      <c r="A181" t="s">
        <v>6</v>
      </c>
      <c r="B181" t="s">
        <v>123</v>
      </c>
      <c r="C181">
        <v>2030</v>
      </c>
      <c r="D181" t="s">
        <v>60</v>
      </c>
      <c r="E181" t="s">
        <v>64</v>
      </c>
      <c r="F181" t="s">
        <v>154</v>
      </c>
      <c r="G181" s="50">
        <v>20841.861465838512</v>
      </c>
    </row>
    <row r="182" spans="1:7">
      <c r="A182" t="s">
        <v>6</v>
      </c>
      <c r="B182" t="s">
        <v>123</v>
      </c>
      <c r="C182">
        <v>2030</v>
      </c>
      <c r="D182" t="s">
        <v>60</v>
      </c>
      <c r="E182" t="s">
        <v>64</v>
      </c>
      <c r="F182" t="s">
        <v>124</v>
      </c>
      <c r="G182" s="50">
        <v>17048108.665880445</v>
      </c>
    </row>
    <row r="183" spans="1:7">
      <c r="A183" t="s">
        <v>6</v>
      </c>
      <c r="B183" t="s">
        <v>123</v>
      </c>
      <c r="C183">
        <v>2030</v>
      </c>
      <c r="D183" t="s">
        <v>60</v>
      </c>
      <c r="E183" t="s">
        <v>64</v>
      </c>
      <c r="F183" t="s">
        <v>155</v>
      </c>
      <c r="G183" s="50">
        <v>0</v>
      </c>
    </row>
    <row r="184" spans="1:7">
      <c r="A184" t="s">
        <v>6</v>
      </c>
      <c r="B184" t="s">
        <v>123</v>
      </c>
      <c r="C184">
        <v>2030</v>
      </c>
      <c r="D184" t="s">
        <v>60</v>
      </c>
      <c r="E184" t="s">
        <v>64</v>
      </c>
      <c r="F184" t="s">
        <v>156</v>
      </c>
      <c r="G184" s="50">
        <v>1573350</v>
      </c>
    </row>
    <row r="185" spans="1:7">
      <c r="A185" t="s">
        <v>6</v>
      </c>
      <c r="B185" t="s">
        <v>123</v>
      </c>
      <c r="C185">
        <v>2030</v>
      </c>
      <c r="D185" t="s">
        <v>60</v>
      </c>
      <c r="E185" t="s">
        <v>64</v>
      </c>
      <c r="F185" t="s">
        <v>134</v>
      </c>
      <c r="G185" s="50">
        <v>235552.22948811296</v>
      </c>
    </row>
    <row r="186" spans="1:7">
      <c r="A186" t="s">
        <v>6</v>
      </c>
      <c r="B186" t="s">
        <v>123</v>
      </c>
      <c r="C186">
        <v>2030</v>
      </c>
      <c r="D186" t="s">
        <v>60</v>
      </c>
      <c r="E186" t="s">
        <v>66</v>
      </c>
      <c r="F186" t="s">
        <v>157</v>
      </c>
      <c r="G186" s="50">
        <v>-30012</v>
      </c>
    </row>
    <row r="187" spans="1:7">
      <c r="A187" t="s">
        <v>6</v>
      </c>
      <c r="B187" t="s">
        <v>123</v>
      </c>
      <c r="C187">
        <v>2030</v>
      </c>
      <c r="D187" t="s">
        <v>60</v>
      </c>
      <c r="E187" t="s">
        <v>66</v>
      </c>
      <c r="F187" t="s">
        <v>158</v>
      </c>
      <c r="G187" s="50">
        <v>0</v>
      </c>
    </row>
    <row r="188" spans="1:7">
      <c r="A188" t="s">
        <v>6</v>
      </c>
      <c r="B188" t="s">
        <v>123</v>
      </c>
      <c r="C188">
        <v>2030</v>
      </c>
      <c r="D188" t="s">
        <v>60</v>
      </c>
      <c r="E188" t="s">
        <v>66</v>
      </c>
      <c r="F188" t="s">
        <v>128</v>
      </c>
      <c r="G188" s="50">
        <v>0</v>
      </c>
    </row>
    <row r="189" spans="1:7">
      <c r="A189" t="s">
        <v>6</v>
      </c>
      <c r="B189" t="s">
        <v>123</v>
      </c>
      <c r="C189">
        <v>2030</v>
      </c>
      <c r="D189" t="s">
        <v>60</v>
      </c>
      <c r="E189" t="s">
        <v>66</v>
      </c>
      <c r="F189" t="s">
        <v>159</v>
      </c>
      <c r="G189" s="50">
        <v>-1718.8901495962127</v>
      </c>
    </row>
    <row r="190" spans="1:7">
      <c r="A190" t="s">
        <v>6</v>
      </c>
      <c r="B190" t="s">
        <v>123</v>
      </c>
      <c r="C190">
        <v>2030</v>
      </c>
      <c r="D190" t="s">
        <v>60</v>
      </c>
      <c r="E190" t="s">
        <v>66</v>
      </c>
      <c r="F190" t="s">
        <v>160</v>
      </c>
      <c r="G190" s="50">
        <v>-45941.42</v>
      </c>
    </row>
  </sheetData>
  <sheetProtection selectLockedCells="1" selectUnlockedCells="1"/>
  <phoneticPr fontId="7" type="noConversion"/>
  <dataValidations count="6">
    <dataValidation type="list" allowBlank="1" showInputMessage="1" showErrorMessage="1" sqref="C6:C190" xr:uid="{7794AFBC-F126-445A-8E25-C5DC4423006E}">
      <formula1>INDIRECT("Jahre")</formula1>
    </dataValidation>
    <dataValidation type="list" allowBlank="1" showInputMessage="1" showErrorMessage="1" sqref="F6:F190" xr:uid="{119CE8DD-979E-4D37-BF72-5577E9AFB949}">
      <formula1>INDIRECT(E6)</formula1>
    </dataValidation>
    <dataValidation type="list" allowBlank="1" showInputMessage="1" showErrorMessage="1" sqref="D6:D190" xr:uid="{0DECF354-E4EF-48F8-8CC2-0913B496370C}">
      <formula1>INDIRECT("Daten")</formula1>
    </dataValidation>
    <dataValidation type="list" allowBlank="1" showInputMessage="1" showErrorMessage="1" sqref="E6:E190" xr:uid="{AFDA59C6-6B60-444D-872E-5206EAA6996D}">
      <formula1>IF(D6="SOLL","",INDIRECT("Arten"))</formula1>
    </dataValidation>
    <dataValidation type="list" allowBlank="1" showInputMessage="1" showErrorMessage="1" sqref="A6:A190" xr:uid="{60214A36-756B-4728-96BB-688C90E0EC3A}">
      <formula1>INDIRECT("Wirkungsfeld")</formula1>
    </dataValidation>
    <dataValidation type="list" allowBlank="1" showInputMessage="1" showErrorMessage="1" sqref="B6:B190" xr:uid="{38EBEE80-285D-45CE-B0F4-CA761A0BE9F0}">
      <formula1>INDIRECT("Tätigkeitsbereich[Tätigkeitsbereich]")</formula1>
    </dataValidation>
  </dataValidations>
  <hyperlinks>
    <hyperlink ref="I1" r:id="rId1" display="https://creativecommons.org/licenses/by-nd/4.0/?ref=chooser-v1" xr:uid="{8247905C-F8C2-4FDB-B60F-AA98C12A28D6}"/>
  </hyperlinks>
  <pageMargins left="0.7" right="0.7" top="0.78740157499999996" bottom="0.78740157499999996" header="0.3" footer="0.3"/>
  <pageSetup paperSize="9" orientation="portrait" horizontalDpi="1200" verticalDpi="1200" r:id="rId2"/>
  <drawing r:id="rId3"/>
  <tableParts count="1"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02083-CF26-4006-A036-6E52D6B7F1BC}">
  <dimension ref="A1:F92"/>
  <sheetViews>
    <sheetView showGridLines="0" zoomScaleNormal="100" workbookViewId="0">
      <selection activeCell="M45" sqref="M45"/>
    </sheetView>
  </sheetViews>
  <sheetFormatPr baseColWidth="10" defaultColWidth="11.42578125" defaultRowHeight="15"/>
  <cols>
    <col min="2" max="2" width="10.85546875" customWidth="1"/>
    <col min="3" max="3" width="27" bestFit="1" customWidth="1"/>
    <col min="4" max="4" width="11.85546875" customWidth="1"/>
  </cols>
  <sheetData>
    <row r="1" spans="1:6" ht="21">
      <c r="A1" s="56" t="s">
        <v>26</v>
      </c>
      <c r="F1" t="str">
        <f ca="1">MID(CELL("Dateiname"),1+FIND("[",CELL("Dateiname")),FIND("]",CELL("Dateiname"))-FIND("[",CELL("Dateiname"))-1)&amp;" © 2024 by Steffen Hesping (2denare GmbH) is licensed under CC BY-ND 4.0 "</f>
        <v>2024_10_09_v1_Vorlage_Controlling-Tool_Haushaltssicherung.xlsx © 2024 by Steffen Hesping (2denare GmbH) is licensed under CC BY-ND 4.0 </v>
      </c>
    </row>
    <row r="2" spans="1:6">
      <c r="A2" t="s">
        <v>70</v>
      </c>
      <c r="B2" s="55" t="s">
        <v>82</v>
      </c>
    </row>
    <row r="4" spans="1:6">
      <c r="A4" s="5" t="s">
        <v>113</v>
      </c>
      <c r="B4" s="5" t="s">
        <v>114</v>
      </c>
      <c r="C4" s="5" t="s">
        <v>115</v>
      </c>
      <c r="D4" s="5" t="s">
        <v>118</v>
      </c>
    </row>
    <row r="5" spans="1:6">
      <c r="A5">
        <v>2023</v>
      </c>
      <c r="B5" t="s">
        <v>64</v>
      </c>
      <c r="C5" t="s">
        <v>124</v>
      </c>
      <c r="D5" s="25">
        <v>2.5974025974025983E-2</v>
      </c>
    </row>
    <row r="6" spans="1:6">
      <c r="A6">
        <v>2023</v>
      </c>
      <c r="B6" t="s">
        <v>64</v>
      </c>
      <c r="C6" t="s">
        <v>155</v>
      </c>
      <c r="D6" s="25">
        <v>0</v>
      </c>
    </row>
    <row r="7" spans="1:6">
      <c r="A7">
        <v>2023</v>
      </c>
      <c r="B7" t="s">
        <v>64</v>
      </c>
      <c r="C7" t="s">
        <v>156</v>
      </c>
      <c r="D7" s="29">
        <v>0</v>
      </c>
    </row>
    <row r="8" spans="1:6">
      <c r="A8">
        <v>2023</v>
      </c>
      <c r="B8" t="s">
        <v>64</v>
      </c>
      <c r="C8" t="s">
        <v>134</v>
      </c>
      <c r="D8" s="27">
        <v>3.6633679803041927E-2</v>
      </c>
    </row>
    <row r="9" spans="1:6">
      <c r="A9">
        <v>2023</v>
      </c>
      <c r="B9" t="s">
        <v>64</v>
      </c>
      <c r="C9" t="s">
        <v>153</v>
      </c>
      <c r="D9" s="25">
        <v>1.0000000000000009E-2</v>
      </c>
    </row>
    <row r="10" spans="1:6">
      <c r="A10">
        <v>2023</v>
      </c>
      <c r="B10" t="s">
        <v>64</v>
      </c>
      <c r="C10" t="s">
        <v>154</v>
      </c>
      <c r="D10" s="25">
        <v>-4.554865424430643E-2</v>
      </c>
    </row>
    <row r="11" spans="1:6">
      <c r="A11">
        <v>2023</v>
      </c>
      <c r="B11" t="s">
        <v>66</v>
      </c>
      <c r="C11" s="26" t="s">
        <v>160</v>
      </c>
      <c r="D11" s="26">
        <v>0</v>
      </c>
    </row>
    <row r="12" spans="1:6">
      <c r="A12">
        <v>2023</v>
      </c>
      <c r="B12" t="s">
        <v>66</v>
      </c>
      <c r="C12" t="s">
        <v>157</v>
      </c>
      <c r="D12" s="26">
        <v>0</v>
      </c>
    </row>
    <row r="13" spans="1:6">
      <c r="A13">
        <v>2023</v>
      </c>
      <c r="B13" t="s">
        <v>66</v>
      </c>
      <c r="C13" t="s">
        <v>158</v>
      </c>
      <c r="D13" s="26">
        <v>0</v>
      </c>
    </row>
    <row r="14" spans="1:6">
      <c r="A14">
        <v>2023</v>
      </c>
      <c r="B14" t="s">
        <v>66</v>
      </c>
      <c r="C14" s="26" t="s">
        <v>128</v>
      </c>
      <c r="D14" s="26">
        <v>0</v>
      </c>
    </row>
    <row r="15" spans="1:6">
      <c r="A15">
        <v>2023</v>
      </c>
      <c r="B15" t="s">
        <v>66</v>
      </c>
      <c r="C15" t="s">
        <v>159</v>
      </c>
      <c r="D15" s="25">
        <v>2.6666666666666616E-2</v>
      </c>
    </row>
    <row r="16" spans="1:6">
      <c r="A16">
        <v>2024</v>
      </c>
      <c r="B16" t="s">
        <v>64</v>
      </c>
      <c r="C16" t="s">
        <v>124</v>
      </c>
      <c r="D16" s="25">
        <v>2.5974025974025983E-2</v>
      </c>
    </row>
    <row r="17" spans="1:4">
      <c r="A17">
        <v>2024</v>
      </c>
      <c r="B17" t="s">
        <v>64</v>
      </c>
      <c r="C17" t="s">
        <v>155</v>
      </c>
      <c r="D17" s="25">
        <v>0</v>
      </c>
    </row>
    <row r="18" spans="1:4">
      <c r="A18">
        <v>2024</v>
      </c>
      <c r="B18" t="s">
        <v>64</v>
      </c>
      <c r="C18" t="s">
        <v>156</v>
      </c>
      <c r="D18" s="29">
        <v>0</v>
      </c>
    </row>
    <row r="19" spans="1:4">
      <c r="A19">
        <v>2024</v>
      </c>
      <c r="B19" t="s">
        <v>64</v>
      </c>
      <c r="C19" t="s">
        <v>134</v>
      </c>
      <c r="D19" s="27">
        <v>3.6633679803041927E-2</v>
      </c>
    </row>
    <row r="20" spans="1:4">
      <c r="A20">
        <v>2024</v>
      </c>
      <c r="B20" t="s">
        <v>64</v>
      </c>
      <c r="C20" t="s">
        <v>153</v>
      </c>
      <c r="D20" s="25">
        <v>1.0000000000000009E-2</v>
      </c>
    </row>
    <row r="21" spans="1:4">
      <c r="A21">
        <v>2024</v>
      </c>
      <c r="B21" t="s">
        <v>64</v>
      </c>
      <c r="C21" t="s">
        <v>154</v>
      </c>
      <c r="D21" s="25">
        <v>-4.554865424430643E-2</v>
      </c>
    </row>
    <row r="22" spans="1:4">
      <c r="A22">
        <v>2024</v>
      </c>
      <c r="B22" t="s">
        <v>66</v>
      </c>
      <c r="C22" s="26" t="s">
        <v>160</v>
      </c>
      <c r="D22" s="26">
        <v>0</v>
      </c>
    </row>
    <row r="23" spans="1:4">
      <c r="A23">
        <v>2024</v>
      </c>
      <c r="B23" t="s">
        <v>66</v>
      </c>
      <c r="C23" t="s">
        <v>157</v>
      </c>
      <c r="D23" s="26">
        <v>0</v>
      </c>
    </row>
    <row r="24" spans="1:4">
      <c r="A24">
        <v>2024</v>
      </c>
      <c r="B24" t="s">
        <v>66</v>
      </c>
      <c r="C24" t="s">
        <v>158</v>
      </c>
      <c r="D24" s="26">
        <v>0</v>
      </c>
    </row>
    <row r="25" spans="1:4">
      <c r="A25">
        <v>2024</v>
      </c>
      <c r="B25" t="s">
        <v>66</v>
      </c>
      <c r="C25" s="26" t="s">
        <v>128</v>
      </c>
      <c r="D25" s="26">
        <v>0</v>
      </c>
    </row>
    <row r="26" spans="1:4">
      <c r="A26">
        <v>2024</v>
      </c>
      <c r="B26" t="s">
        <v>66</v>
      </c>
      <c r="C26" t="s">
        <v>159</v>
      </c>
      <c r="D26" s="25">
        <v>2.6666666666666616E-2</v>
      </c>
    </row>
    <row r="27" spans="1:4">
      <c r="A27">
        <v>2025</v>
      </c>
      <c r="B27" t="s">
        <v>64</v>
      </c>
      <c r="C27" t="s">
        <v>124</v>
      </c>
      <c r="D27" s="25">
        <v>2.5316455696202445E-2</v>
      </c>
    </row>
    <row r="28" spans="1:4">
      <c r="A28">
        <v>2025</v>
      </c>
      <c r="B28" t="s">
        <v>64</v>
      </c>
      <c r="C28" t="s">
        <v>155</v>
      </c>
      <c r="D28" s="25">
        <v>0</v>
      </c>
    </row>
    <row r="29" spans="1:4">
      <c r="A29">
        <v>2025</v>
      </c>
      <c r="B29" t="s">
        <v>64</v>
      </c>
      <c r="C29" t="s">
        <v>156</v>
      </c>
      <c r="D29" s="29">
        <v>0</v>
      </c>
    </row>
    <row r="30" spans="1:4">
      <c r="A30">
        <v>2025</v>
      </c>
      <c r="B30" t="s">
        <v>64</v>
      </c>
      <c r="C30" t="s">
        <v>134</v>
      </c>
      <c r="D30" s="28">
        <v>4.669723787181021E-2</v>
      </c>
    </row>
    <row r="31" spans="1:4">
      <c r="A31">
        <v>2025</v>
      </c>
      <c r="B31" t="s">
        <v>64</v>
      </c>
      <c r="C31" t="s">
        <v>153</v>
      </c>
      <c r="D31" s="25">
        <v>-1.980198019801982E-2</v>
      </c>
    </row>
    <row r="32" spans="1:4">
      <c r="A32">
        <v>2025</v>
      </c>
      <c r="B32" t="s">
        <v>64</v>
      </c>
      <c r="C32" t="s">
        <v>154</v>
      </c>
      <c r="D32" s="25">
        <v>4.3383947939261702E-3</v>
      </c>
    </row>
    <row r="33" spans="1:4">
      <c r="A33">
        <v>2025</v>
      </c>
      <c r="B33" t="s">
        <v>66</v>
      </c>
      <c r="C33" s="26" t="s">
        <v>160</v>
      </c>
      <c r="D33" s="26">
        <v>0</v>
      </c>
    </row>
    <row r="34" spans="1:4">
      <c r="A34">
        <v>2025</v>
      </c>
      <c r="B34" t="s">
        <v>66</v>
      </c>
      <c r="C34" t="s">
        <v>157</v>
      </c>
      <c r="D34" s="26">
        <v>0</v>
      </c>
    </row>
    <row r="35" spans="1:4">
      <c r="A35">
        <v>2025</v>
      </c>
      <c r="B35" t="s">
        <v>66</v>
      </c>
      <c r="C35" t="s">
        <v>158</v>
      </c>
      <c r="D35" s="26">
        <v>0</v>
      </c>
    </row>
    <row r="36" spans="1:4">
      <c r="A36">
        <v>2025</v>
      </c>
      <c r="B36" t="s">
        <v>66</v>
      </c>
      <c r="C36" s="26" t="s">
        <v>128</v>
      </c>
      <c r="D36" s="26">
        <v>0</v>
      </c>
    </row>
    <row r="37" spans="1:4">
      <c r="A37">
        <v>2025</v>
      </c>
      <c r="B37" t="s">
        <v>66</v>
      </c>
      <c r="C37" t="s">
        <v>159</v>
      </c>
      <c r="D37" s="71">
        <v>2.5974025974025983E-2</v>
      </c>
    </row>
    <row r="38" spans="1:4">
      <c r="A38">
        <v>2026</v>
      </c>
      <c r="B38" t="s">
        <v>64</v>
      </c>
      <c r="C38" t="s">
        <v>124</v>
      </c>
      <c r="D38" s="71">
        <v>2.4691358024691468E-2</v>
      </c>
    </row>
    <row r="39" spans="1:4">
      <c r="A39">
        <v>2026</v>
      </c>
      <c r="B39" t="s">
        <v>64</v>
      </c>
      <c r="C39" t="s">
        <v>155</v>
      </c>
      <c r="D39" s="71">
        <v>0</v>
      </c>
    </row>
    <row r="40" spans="1:4">
      <c r="A40">
        <v>2026</v>
      </c>
      <c r="B40" t="s">
        <v>64</v>
      </c>
      <c r="C40" t="s">
        <v>156</v>
      </c>
      <c r="D40" s="29">
        <v>0</v>
      </c>
    </row>
    <row r="41" spans="1:4">
      <c r="A41">
        <v>2026</v>
      </c>
      <c r="B41" t="s">
        <v>64</v>
      </c>
      <c r="C41" t="s">
        <v>134</v>
      </c>
      <c r="D41" s="26">
        <v>4.8516594120085826E-2</v>
      </c>
    </row>
    <row r="42" spans="1:4">
      <c r="A42">
        <v>2026</v>
      </c>
      <c r="B42" t="s">
        <v>64</v>
      </c>
      <c r="C42" t="s">
        <v>153</v>
      </c>
      <c r="D42" s="71">
        <v>-3.0303030303030276E-2</v>
      </c>
    </row>
    <row r="43" spans="1:4">
      <c r="A43">
        <v>2026</v>
      </c>
      <c r="B43" t="s">
        <v>64</v>
      </c>
      <c r="C43" t="s">
        <v>154</v>
      </c>
      <c r="D43" s="71">
        <v>4.3196544276458138E-3</v>
      </c>
    </row>
    <row r="44" spans="1:4">
      <c r="A44">
        <v>2026</v>
      </c>
      <c r="B44" t="s">
        <v>66</v>
      </c>
      <c r="C44" s="26" t="s">
        <v>160</v>
      </c>
      <c r="D44" s="26">
        <v>0</v>
      </c>
    </row>
    <row r="45" spans="1:4">
      <c r="A45">
        <v>2026</v>
      </c>
      <c r="B45" t="s">
        <v>66</v>
      </c>
      <c r="C45" t="s">
        <v>157</v>
      </c>
      <c r="D45" s="26">
        <v>0</v>
      </c>
    </row>
    <row r="46" spans="1:4">
      <c r="A46">
        <v>2026</v>
      </c>
      <c r="B46" t="s">
        <v>66</v>
      </c>
      <c r="C46" t="s">
        <v>158</v>
      </c>
      <c r="D46" s="26">
        <v>0</v>
      </c>
    </row>
    <row r="47" spans="1:4">
      <c r="A47">
        <v>2026</v>
      </c>
      <c r="B47" t="s">
        <v>66</v>
      </c>
      <c r="C47" s="26" t="s">
        <v>128</v>
      </c>
      <c r="D47" s="26">
        <v>0</v>
      </c>
    </row>
    <row r="48" spans="1:4">
      <c r="A48">
        <v>2026</v>
      </c>
      <c r="B48" t="s">
        <v>66</v>
      </c>
      <c r="C48" t="s">
        <v>159</v>
      </c>
      <c r="D48" s="71">
        <v>2.6722925457102642E-2</v>
      </c>
    </row>
    <row r="49" spans="1:4">
      <c r="A49">
        <v>2027</v>
      </c>
      <c r="B49" t="s">
        <v>64</v>
      </c>
      <c r="C49" t="s">
        <v>124</v>
      </c>
      <c r="D49" s="71">
        <v>2.0000000000000018E-2</v>
      </c>
    </row>
    <row r="50" spans="1:4">
      <c r="A50">
        <v>2027</v>
      </c>
      <c r="B50" t="s">
        <v>64</v>
      </c>
      <c r="C50" t="s">
        <v>155</v>
      </c>
      <c r="D50" s="71">
        <v>0</v>
      </c>
    </row>
    <row r="51" spans="1:4">
      <c r="A51">
        <v>2027</v>
      </c>
      <c r="B51" t="s">
        <v>64</v>
      </c>
      <c r="C51" t="s">
        <v>156</v>
      </c>
      <c r="D51" s="29">
        <v>0</v>
      </c>
    </row>
    <row r="52" spans="1:4">
      <c r="A52">
        <v>2027</v>
      </c>
      <c r="B52" t="s">
        <v>64</v>
      </c>
      <c r="C52" t="s">
        <v>134</v>
      </c>
      <c r="D52" s="26">
        <v>1.5097426393228197E-2</v>
      </c>
    </row>
    <row r="53" spans="1:4">
      <c r="A53">
        <v>2027</v>
      </c>
      <c r="B53" t="s">
        <v>64</v>
      </c>
      <c r="C53" t="s">
        <v>153</v>
      </c>
      <c r="D53" s="71">
        <v>-4.1771223652253942E-2</v>
      </c>
    </row>
    <row r="54" spans="1:4">
      <c r="A54">
        <v>2027</v>
      </c>
      <c r="B54" t="s">
        <v>64</v>
      </c>
      <c r="C54" t="s">
        <v>154</v>
      </c>
      <c r="D54" s="71">
        <v>2.0000000000000018E-2</v>
      </c>
    </row>
    <row r="55" spans="1:4">
      <c r="A55">
        <v>2027</v>
      </c>
      <c r="B55" t="s">
        <v>66</v>
      </c>
      <c r="C55" s="26" t="s">
        <v>160</v>
      </c>
      <c r="D55" s="26">
        <v>0</v>
      </c>
    </row>
    <row r="56" spans="1:4">
      <c r="A56">
        <v>2027</v>
      </c>
      <c r="B56" t="s">
        <v>66</v>
      </c>
      <c r="C56" t="s">
        <v>157</v>
      </c>
      <c r="D56" s="26">
        <v>0</v>
      </c>
    </row>
    <row r="57" spans="1:4">
      <c r="A57">
        <v>2027</v>
      </c>
      <c r="B57" t="s">
        <v>66</v>
      </c>
      <c r="C57" t="s">
        <v>158</v>
      </c>
      <c r="D57" s="26">
        <v>0</v>
      </c>
    </row>
    <row r="58" spans="1:4">
      <c r="A58">
        <v>2027</v>
      </c>
      <c r="B58" t="s">
        <v>66</v>
      </c>
      <c r="C58" s="26" t="s">
        <v>128</v>
      </c>
      <c r="D58" s="26">
        <v>0</v>
      </c>
    </row>
    <row r="59" spans="1:4">
      <c r="A59">
        <v>2027</v>
      </c>
      <c r="B59" t="s">
        <v>66</v>
      </c>
      <c r="C59" t="s">
        <v>159</v>
      </c>
      <c r="D59" s="72">
        <v>1.7500000000000071E-2</v>
      </c>
    </row>
    <row r="60" spans="1:4">
      <c r="A60">
        <v>2028</v>
      </c>
      <c r="B60" t="s">
        <v>64</v>
      </c>
      <c r="C60" t="s">
        <v>124</v>
      </c>
      <c r="D60" s="71">
        <v>2.0000000000000018E-2</v>
      </c>
    </row>
    <row r="61" spans="1:4">
      <c r="A61">
        <v>2028</v>
      </c>
      <c r="B61" t="s">
        <v>64</v>
      </c>
      <c r="C61" t="s">
        <v>155</v>
      </c>
      <c r="D61" s="71">
        <v>0</v>
      </c>
    </row>
    <row r="62" spans="1:4">
      <c r="A62">
        <v>2028</v>
      </c>
      <c r="B62" t="s">
        <v>64</v>
      </c>
      <c r="C62" t="s">
        <v>156</v>
      </c>
      <c r="D62" s="29">
        <v>0</v>
      </c>
    </row>
    <row r="63" spans="1:4">
      <c r="A63">
        <v>2028</v>
      </c>
      <c r="B63" t="s">
        <v>64</v>
      </c>
      <c r="C63" t="s">
        <v>134</v>
      </c>
      <c r="D63" s="71">
        <v>1.5097426393228197E-2</v>
      </c>
    </row>
    <row r="64" spans="1:4">
      <c r="A64">
        <v>2028</v>
      </c>
      <c r="B64" t="s">
        <v>64</v>
      </c>
      <c r="C64" t="s">
        <v>153</v>
      </c>
      <c r="D64" s="71">
        <v>-4.1771223652253942E-2</v>
      </c>
    </row>
    <row r="65" spans="1:6">
      <c r="A65">
        <v>2028</v>
      </c>
      <c r="B65" t="s">
        <v>64</v>
      </c>
      <c r="C65" t="s">
        <v>154</v>
      </c>
      <c r="D65" s="71">
        <v>2.0000000000000018E-2</v>
      </c>
    </row>
    <row r="66" spans="1:6">
      <c r="A66">
        <v>2028</v>
      </c>
      <c r="B66" t="s">
        <v>66</v>
      </c>
      <c r="C66" s="26" t="s">
        <v>160</v>
      </c>
      <c r="D66" s="26">
        <v>0</v>
      </c>
    </row>
    <row r="67" spans="1:6">
      <c r="A67">
        <v>2028</v>
      </c>
      <c r="B67" t="s">
        <v>66</v>
      </c>
      <c r="C67" t="s">
        <v>157</v>
      </c>
      <c r="D67" s="26">
        <v>0</v>
      </c>
    </row>
    <row r="68" spans="1:6">
      <c r="A68">
        <v>2028</v>
      </c>
      <c r="B68" t="s">
        <v>66</v>
      </c>
      <c r="C68" t="s">
        <v>158</v>
      </c>
      <c r="D68" s="26">
        <v>0</v>
      </c>
    </row>
    <row r="69" spans="1:6">
      <c r="A69">
        <v>2028</v>
      </c>
      <c r="B69" t="s">
        <v>66</v>
      </c>
      <c r="C69" s="26" t="s">
        <v>128</v>
      </c>
      <c r="D69" s="26">
        <v>0</v>
      </c>
    </row>
    <row r="70" spans="1:6">
      <c r="A70">
        <v>2028</v>
      </c>
      <c r="B70" t="s">
        <v>66</v>
      </c>
      <c r="C70" t="s">
        <v>159</v>
      </c>
      <c r="D70" s="72">
        <v>1.7500000000000071E-2</v>
      </c>
    </row>
    <row r="71" spans="1:6">
      <c r="A71">
        <v>2029</v>
      </c>
      <c r="B71" t="s">
        <v>64</v>
      </c>
      <c r="C71" t="s">
        <v>124</v>
      </c>
      <c r="D71" s="71">
        <v>2.0000000000000018E-2</v>
      </c>
    </row>
    <row r="72" spans="1:6" ht="15.75">
      <c r="A72">
        <v>2029</v>
      </c>
      <c r="B72" t="s">
        <v>64</v>
      </c>
      <c r="C72" t="s">
        <v>155</v>
      </c>
      <c r="D72" s="71">
        <v>0</v>
      </c>
      <c r="E72" s="4"/>
      <c r="F72" s="4"/>
    </row>
    <row r="73" spans="1:6" ht="15.75">
      <c r="A73">
        <v>2029</v>
      </c>
      <c r="B73" t="s">
        <v>64</v>
      </c>
      <c r="C73" t="s">
        <v>156</v>
      </c>
      <c r="D73" s="29">
        <v>0</v>
      </c>
      <c r="E73" s="4"/>
      <c r="F73" s="4"/>
    </row>
    <row r="74" spans="1:6" ht="15.75">
      <c r="A74">
        <v>2029</v>
      </c>
      <c r="B74" t="s">
        <v>64</v>
      </c>
      <c r="C74" t="s">
        <v>134</v>
      </c>
      <c r="D74" s="71">
        <v>1.5097426393228197E-2</v>
      </c>
      <c r="E74" s="4"/>
      <c r="F74" s="4"/>
    </row>
    <row r="75" spans="1:6" ht="15.75">
      <c r="A75">
        <v>2029</v>
      </c>
      <c r="B75" t="s">
        <v>64</v>
      </c>
      <c r="C75" t="s">
        <v>153</v>
      </c>
      <c r="D75" s="71">
        <v>-4.1771223652253942E-2</v>
      </c>
      <c r="E75" s="4"/>
      <c r="F75" s="4"/>
    </row>
    <row r="76" spans="1:6">
      <c r="A76">
        <v>2029</v>
      </c>
      <c r="B76" t="s">
        <v>64</v>
      </c>
      <c r="C76" t="s">
        <v>154</v>
      </c>
      <c r="D76" s="71">
        <v>2.0000000000000018E-2</v>
      </c>
    </row>
    <row r="77" spans="1:6">
      <c r="A77">
        <v>2029</v>
      </c>
      <c r="B77" t="s">
        <v>66</v>
      </c>
      <c r="C77" s="26" t="s">
        <v>160</v>
      </c>
      <c r="D77" s="26">
        <v>0</v>
      </c>
    </row>
    <row r="78" spans="1:6">
      <c r="A78">
        <v>2029</v>
      </c>
      <c r="B78" t="s">
        <v>66</v>
      </c>
      <c r="C78" t="s">
        <v>157</v>
      </c>
      <c r="D78" s="26">
        <v>0</v>
      </c>
    </row>
    <row r="79" spans="1:6">
      <c r="A79">
        <v>2029</v>
      </c>
      <c r="B79" t="s">
        <v>66</v>
      </c>
      <c r="C79" t="s">
        <v>158</v>
      </c>
      <c r="D79" s="26">
        <v>0</v>
      </c>
    </row>
    <row r="80" spans="1:6">
      <c r="A80">
        <v>2029</v>
      </c>
      <c r="B80" t="s">
        <v>66</v>
      </c>
      <c r="C80" s="26" t="s">
        <v>128</v>
      </c>
      <c r="D80" s="26">
        <v>0</v>
      </c>
    </row>
    <row r="81" spans="1:4">
      <c r="A81">
        <v>2029</v>
      </c>
      <c r="B81" t="s">
        <v>66</v>
      </c>
      <c r="C81" t="s">
        <v>159</v>
      </c>
      <c r="D81" s="72">
        <v>1.7500000000000071E-2</v>
      </c>
    </row>
    <row r="82" spans="1:4">
      <c r="A82">
        <v>2030</v>
      </c>
      <c r="B82" t="s">
        <v>64</v>
      </c>
      <c r="C82" t="s">
        <v>124</v>
      </c>
      <c r="D82" s="71">
        <v>2.0000000000000018E-2</v>
      </c>
    </row>
    <row r="83" spans="1:4">
      <c r="A83">
        <v>2030</v>
      </c>
      <c r="B83" t="s">
        <v>64</v>
      </c>
      <c r="C83" t="s">
        <v>155</v>
      </c>
      <c r="D83" s="71">
        <v>0</v>
      </c>
    </row>
    <row r="84" spans="1:4">
      <c r="A84">
        <v>2030</v>
      </c>
      <c r="B84" t="s">
        <v>64</v>
      </c>
      <c r="C84" t="s">
        <v>156</v>
      </c>
      <c r="D84" s="29">
        <v>0</v>
      </c>
    </row>
    <row r="85" spans="1:4">
      <c r="A85">
        <v>2030</v>
      </c>
      <c r="B85" t="s">
        <v>64</v>
      </c>
      <c r="C85" t="s">
        <v>134</v>
      </c>
      <c r="D85" s="71">
        <v>1.5097426393228197E-2</v>
      </c>
    </row>
    <row r="86" spans="1:4">
      <c r="A86">
        <v>2030</v>
      </c>
      <c r="B86" t="s">
        <v>64</v>
      </c>
      <c r="C86" t="s">
        <v>153</v>
      </c>
      <c r="D86" s="71">
        <v>-4.1771223652253942E-2</v>
      </c>
    </row>
    <row r="87" spans="1:4">
      <c r="A87">
        <v>2030</v>
      </c>
      <c r="B87" t="s">
        <v>64</v>
      </c>
      <c r="C87" t="s">
        <v>154</v>
      </c>
      <c r="D87" s="71">
        <v>2.0000000000000018E-2</v>
      </c>
    </row>
    <row r="88" spans="1:4">
      <c r="A88">
        <v>2030</v>
      </c>
      <c r="B88" t="s">
        <v>66</v>
      </c>
      <c r="C88" s="26" t="s">
        <v>160</v>
      </c>
      <c r="D88" s="26">
        <v>0</v>
      </c>
    </row>
    <row r="89" spans="1:4">
      <c r="A89">
        <v>2030</v>
      </c>
      <c r="B89" t="s">
        <v>66</v>
      </c>
      <c r="C89" t="s">
        <v>157</v>
      </c>
      <c r="D89" s="26">
        <v>0</v>
      </c>
    </row>
    <row r="90" spans="1:4">
      <c r="A90">
        <v>2030</v>
      </c>
      <c r="B90" t="s">
        <v>66</v>
      </c>
      <c r="C90" t="s">
        <v>158</v>
      </c>
      <c r="D90" s="26">
        <v>0</v>
      </c>
    </row>
    <row r="91" spans="1:4">
      <c r="A91">
        <v>2030</v>
      </c>
      <c r="B91" t="s">
        <v>66</v>
      </c>
      <c r="C91" s="26" t="s">
        <v>128</v>
      </c>
      <c r="D91" s="26">
        <v>0</v>
      </c>
    </row>
    <row r="92" spans="1:4">
      <c r="A92">
        <v>2030</v>
      </c>
      <c r="B92" t="s">
        <v>66</v>
      </c>
      <c r="C92" t="s">
        <v>159</v>
      </c>
      <c r="D92" s="72">
        <v>1.7500000000000071E-2</v>
      </c>
    </row>
  </sheetData>
  <sheetProtection selectLockedCells="1" selectUnlockedCells="1"/>
  <phoneticPr fontId="7" type="noConversion"/>
  <dataValidations count="3">
    <dataValidation type="list" allowBlank="1" showInputMessage="1" showErrorMessage="1" sqref="A5:A92" xr:uid="{5B54DA2D-24FB-44A6-8A2C-EEAA3C4A722A}">
      <formula1>INDIRECT("Jahre")</formula1>
    </dataValidation>
    <dataValidation type="list" allowBlank="1" showInputMessage="1" showErrorMessage="1" sqref="B5:B92" xr:uid="{2D1F3504-37E0-4794-8369-7E1B3B58EB45}">
      <formula1>INDIRECT("Arten")</formula1>
    </dataValidation>
    <dataValidation type="list" allowBlank="1" showInputMessage="1" showErrorMessage="1" sqref="C5:C92" xr:uid="{3AF015A4-DCAA-47E2-AA12-FF1C72FC6FC5}">
      <formula1>INDIRECT(B5)</formula1>
    </dataValidation>
  </dataValidations>
  <hyperlinks>
    <hyperlink ref="F1" r:id="rId1" display="https://creativecommons.org/licenses/by-nd/4.0/?ref=chooser-v1" xr:uid="{425B783D-2C93-4E0C-8B28-723CE23A5863}"/>
  </hyperlinks>
  <pageMargins left="0.7" right="0.7" top="0.78740157499999996" bottom="0.78740157499999996" header="0.3" footer="0.3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7382A-0122-4CAE-9A6C-C7DC25159C17}">
  <dimension ref="A1:N22"/>
  <sheetViews>
    <sheetView showGridLines="0" zoomScaleNormal="100" workbookViewId="0">
      <selection activeCell="I29" sqref="I29"/>
    </sheetView>
  </sheetViews>
  <sheetFormatPr baseColWidth="10" defaultColWidth="11.42578125" defaultRowHeight="15"/>
  <cols>
    <col min="1" max="1" width="21.7109375" bestFit="1" customWidth="1"/>
    <col min="2" max="2" width="27" bestFit="1" customWidth="1"/>
    <col min="3" max="3" width="23" bestFit="1" customWidth="1"/>
    <col min="4" max="4" width="13.28515625" bestFit="1" customWidth="1"/>
    <col min="5" max="5" width="21.42578125" bestFit="1" customWidth="1"/>
    <col min="6" max="6" width="24.5703125" bestFit="1" customWidth="1"/>
    <col min="7" max="7" width="28.42578125" customWidth="1"/>
    <col min="8" max="8" width="17.5703125" customWidth="1"/>
    <col min="9" max="9" width="126" bestFit="1" customWidth="1"/>
    <col min="11" max="11" width="13.140625" customWidth="1"/>
    <col min="12" max="12" width="21.5703125" customWidth="1"/>
    <col min="13" max="13" width="8.28515625" customWidth="1"/>
    <col min="14" max="14" width="24.140625" customWidth="1"/>
  </cols>
  <sheetData>
    <row r="1" spans="1:14" ht="21">
      <c r="A1" s="56" t="s">
        <v>28</v>
      </c>
      <c r="I1" t="str">
        <f ca="1">MID(CELL("Dateiname"),1+FIND("[",CELL("Dateiname")),FIND("]",CELL("Dateiname"))-FIND("[",CELL("Dateiname"))-1)&amp;" © 2024 by Steffen Hesping (2denare GmbH) is licensed under CC BY-ND 4.0 "</f>
        <v>2024_10_09_v1_Vorlage_Controlling-Tool_Haushaltssicherung.xlsx © 2024 by Steffen Hesping (2denare GmbH) is licensed under CC BY-ND 4.0 </v>
      </c>
    </row>
    <row r="3" spans="1:14">
      <c r="A3" s="3" t="s">
        <v>161</v>
      </c>
      <c r="B3" s="3" t="s">
        <v>66</v>
      </c>
      <c r="C3" s="3" t="s">
        <v>64</v>
      </c>
      <c r="D3" t="s">
        <v>162</v>
      </c>
      <c r="E3" t="s">
        <v>111</v>
      </c>
      <c r="F3" t="s">
        <v>111</v>
      </c>
      <c r="G3" t="s">
        <v>112</v>
      </c>
    </row>
    <row r="4" spans="1:14">
      <c r="A4" t="s">
        <v>66</v>
      </c>
      <c r="B4" t="s">
        <v>160</v>
      </c>
      <c r="C4" t="s">
        <v>124</v>
      </c>
      <c r="D4">
        <v>2022</v>
      </c>
      <c r="E4" t="s">
        <v>163</v>
      </c>
      <c r="F4" t="s">
        <v>6</v>
      </c>
      <c r="G4" t="s">
        <v>123</v>
      </c>
    </row>
    <row r="5" spans="1:14">
      <c r="A5" t="s">
        <v>64</v>
      </c>
      <c r="B5" t="s">
        <v>157</v>
      </c>
      <c r="C5" t="s">
        <v>155</v>
      </c>
      <c r="D5">
        <v>2023</v>
      </c>
      <c r="E5" t="s">
        <v>6</v>
      </c>
      <c r="F5" t="s">
        <v>6</v>
      </c>
      <c r="G5" t="s">
        <v>164</v>
      </c>
    </row>
    <row r="6" spans="1:14">
      <c r="A6" t="s">
        <v>165</v>
      </c>
      <c r="B6" t="s">
        <v>158</v>
      </c>
      <c r="C6" t="s">
        <v>156</v>
      </c>
      <c r="D6">
        <v>2024</v>
      </c>
      <c r="E6" t="s">
        <v>166</v>
      </c>
      <c r="F6" t="s">
        <v>166</v>
      </c>
      <c r="G6" t="s">
        <v>167</v>
      </c>
    </row>
    <row r="7" spans="1:14">
      <c r="B7" t="s">
        <v>128</v>
      </c>
      <c r="C7" t="s">
        <v>134</v>
      </c>
      <c r="D7">
        <v>2025</v>
      </c>
      <c r="E7" t="s">
        <v>168</v>
      </c>
      <c r="F7" t="s">
        <v>166</v>
      </c>
      <c r="G7" t="s">
        <v>169</v>
      </c>
    </row>
    <row r="8" spans="1:14">
      <c r="B8" t="s">
        <v>159</v>
      </c>
      <c r="C8" t="s">
        <v>153</v>
      </c>
      <c r="D8">
        <v>2026</v>
      </c>
      <c r="E8" t="s">
        <v>170</v>
      </c>
      <c r="F8" t="s">
        <v>168</v>
      </c>
      <c r="G8" t="s">
        <v>171</v>
      </c>
    </row>
    <row r="9" spans="1:14">
      <c r="B9" t="s">
        <v>172</v>
      </c>
      <c r="C9" t="s">
        <v>154</v>
      </c>
      <c r="D9">
        <v>2027</v>
      </c>
      <c r="E9" t="s">
        <v>173</v>
      </c>
      <c r="F9" t="s">
        <v>168</v>
      </c>
      <c r="G9" t="s">
        <v>174</v>
      </c>
    </row>
    <row r="10" spans="1:14">
      <c r="C10" t="s">
        <v>175</v>
      </c>
      <c r="D10">
        <v>2028</v>
      </c>
      <c r="F10" t="s">
        <v>168</v>
      </c>
      <c r="G10" t="s">
        <v>176</v>
      </c>
      <c r="N10" s="8"/>
    </row>
    <row r="11" spans="1:14" ht="15.75">
      <c r="C11" s="2"/>
      <c r="D11">
        <v>2029</v>
      </c>
      <c r="F11" t="s">
        <v>170</v>
      </c>
      <c r="G11" t="s">
        <v>177</v>
      </c>
    </row>
    <row r="12" spans="1:14">
      <c r="D12">
        <v>2030</v>
      </c>
      <c r="F12" t="s">
        <v>170</v>
      </c>
      <c r="G12" t="s">
        <v>178</v>
      </c>
    </row>
    <row r="13" spans="1:14">
      <c r="F13" t="s">
        <v>173</v>
      </c>
      <c r="G13" t="s">
        <v>179</v>
      </c>
    </row>
    <row r="16" spans="1:14">
      <c r="A16" s="59" t="s">
        <v>180</v>
      </c>
      <c r="B16" s="59" t="s">
        <v>181</v>
      </c>
      <c r="C16" t="s">
        <v>152</v>
      </c>
      <c r="D16" t="s">
        <v>117</v>
      </c>
      <c r="E16" t="s">
        <v>182</v>
      </c>
      <c r="F16" t="s">
        <v>91</v>
      </c>
    </row>
    <row r="17" spans="1:7">
      <c r="A17" t="str" cm="1">
        <f t="array" ref="A17:A18">IF('Anleitung+Einstellung'!$D$10=$E$4,Tätigkeitsbereich[Tätigkeitsbereich],_xlfn._xlws.FILTER(Tätigkeitsbereich[Tätigkeitsbereich],Tätigkeitsbereich[Wirkungsfeld]='Anleitung+Einstellung'!$D$10,""))</f>
        <v>Leitung</v>
      </c>
      <c r="B17" t="str" cm="1">
        <f t="array" ref="B17">IF('Anleitung+Einstellung'!$D$10=$E$4,Wirkungsfeld[Wirkungsfeld],_xlfn._xlws.FILTER(Wirkungsfeld[Wirkungsfeld],Wirkungsfeld[Wirkungsfeld]='Anleitung+Einstellung'!$D$10,""))</f>
        <v>Kirchenleitung</v>
      </c>
      <c r="C17" t="s">
        <v>52</v>
      </c>
      <c r="D17" t="s">
        <v>129</v>
      </c>
      <c r="E17" t="s">
        <v>125</v>
      </c>
      <c r="F17" t="s">
        <v>183</v>
      </c>
      <c r="G17" t="s">
        <v>184</v>
      </c>
    </row>
    <row r="18" spans="1:7">
      <c r="A18" t="str">
        <v>Räte/Gremien</v>
      </c>
      <c r="C18" t="s">
        <v>54</v>
      </c>
      <c r="D18" t="s">
        <v>126</v>
      </c>
      <c r="E18" t="s">
        <v>9</v>
      </c>
      <c r="F18" t="s">
        <v>185</v>
      </c>
      <c r="G18" t="s">
        <v>186</v>
      </c>
    </row>
    <row r="19" spans="1:7">
      <c r="C19" t="s">
        <v>56</v>
      </c>
      <c r="E19" t="s">
        <v>133</v>
      </c>
      <c r="F19" t="s">
        <v>127</v>
      </c>
      <c r="G19" t="s">
        <v>187</v>
      </c>
    </row>
    <row r="20" spans="1:7">
      <c r="C20" t="s">
        <v>58</v>
      </c>
      <c r="E20" t="s">
        <v>188</v>
      </c>
      <c r="F20" t="s">
        <v>132</v>
      </c>
      <c r="G20" t="s">
        <v>189</v>
      </c>
    </row>
    <row r="21" spans="1:7">
      <c r="C21" t="s">
        <v>60</v>
      </c>
      <c r="F21" t="s">
        <v>190</v>
      </c>
      <c r="G21" t="s">
        <v>191</v>
      </c>
    </row>
    <row r="22" spans="1:7">
      <c r="F22" t="s">
        <v>192</v>
      </c>
      <c r="G22" s="8" t="s">
        <v>193</v>
      </c>
    </row>
  </sheetData>
  <sheetProtection selectLockedCells="1" selectUnlockedCells="1"/>
  <phoneticPr fontId="7" type="noConversion"/>
  <hyperlinks>
    <hyperlink ref="I1" r:id="rId1" display="https://creativecommons.org/licenses/by-nd/4.0/?ref=chooser-v1" xr:uid="{908D002C-253F-4139-883D-5AB65A9407FE}"/>
  </hyperlinks>
  <pageMargins left="0.7" right="0.7" top="0.78740157499999996" bottom="0.78740157499999996" header="0.3" footer="0.3"/>
  <pageSetup paperSize="9" orientation="portrait" horizontalDpi="1200" verticalDpi="1200" r:id="rId2"/>
  <drawing r:id="rId3"/>
  <tableParts count="10"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��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D3151490B24DB4AB918AAFCA5889AE8" ma:contentTypeVersion="20" ma:contentTypeDescription="Ein neues Dokument erstellen." ma:contentTypeScope="" ma:versionID="e83214a77e1b75fdce03d5c4df8f2330">
  <xsd:schema xmlns:xsd="http://www.w3.org/2001/XMLSchema" xmlns:xs="http://www.w3.org/2001/XMLSchema" xmlns:p="http://schemas.microsoft.com/office/2006/metadata/properties" xmlns:ns2="62b86960-8815-472b-ac65-80d5f7b836e8" xmlns:ns3="dc8dcae3-9de4-432a-929f-66eb922b72e6" targetNamespace="http://schemas.microsoft.com/office/2006/metadata/properties" ma:root="true" ma:fieldsID="ece0418953a3326378e150b17f6cd9ce" ns2:_="" ns3:_="">
    <xsd:import namespace="62b86960-8815-472b-ac65-80d5f7b836e8"/>
    <xsd:import namespace="dc8dcae3-9de4-432a-929f-66eb922b72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b86960-8815-472b-ac65-80d5f7b836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afef7794-669a-4a77-b560-1cabbc460b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8dcae3-9de4-432a-929f-66eb922b72e6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aa5f4f6-879c-40f0-b3f8-3d5406f4e5c1}" ma:internalName="TaxCatchAll" ma:showField="CatchAllData" ma:web="dc8dcae3-9de4-432a-929f-66eb922b72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��
</file>

<file path=customXml/item7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c8dcae3-9de4-432a-929f-66eb922b72e6" xsi:nil="true"/>
    <lcf76f155ced4ddcb4097134ff3c332f xmlns="62b86960-8815-472b-ac65-80d5f7b836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ACF6540-202F-4429-9F3D-2F125AE4DD4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929AC7D6-5553-4638-80EC-D1A8EC970988}">
  <ds:schemaRefs>
    <ds:schemaRef ds:uri="http://gemini/pivotcustomization/FormulaBarState"/>
  </ds:schemaRefs>
</ds:datastoreItem>
</file>

<file path=customXml/itemProps3.xml><?xml version="1.0" encoding="utf-8"?>
<ds:datastoreItem xmlns:ds="http://schemas.openxmlformats.org/officeDocument/2006/customXml" ds:itemID="{8A7E615B-3B86-447D-B74B-0AC6DFEB8A7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E17E45A-7C74-464B-9F01-48952920154F}">
  <ds:schemaRefs>
    <ds:schemaRef ds:uri="http://gemini/pivotcustomization/TableWidget"/>
  </ds:schemaRefs>
</ds:datastoreItem>
</file>

<file path=customXml/itemProps5.xml><?xml version="1.0" encoding="utf-8"?>
<ds:datastoreItem xmlns:ds="http://schemas.openxmlformats.org/officeDocument/2006/customXml" ds:itemID="{A7E5B076-87D8-4CCC-86F5-5A085E0C93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b86960-8815-472b-ac65-80d5f7b836e8"/>
    <ds:schemaRef ds:uri="dc8dcae3-9de4-432a-929f-66eb922b72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EEC5FF26-7109-4D6C-8618-CEC8AAE7287F}">
  <ds:schemaRefs>
    <ds:schemaRef ds:uri="http://gemini/pivotcustomization/30eca513-817d-48ca-92c4-d899c9c6ab47"/>
  </ds:schemaRefs>
</ds:datastoreItem>
</file>

<file path=customXml/itemProps7.xml><?xml version="1.0" encoding="utf-8"?>
<ds:datastoreItem xmlns:ds="http://schemas.openxmlformats.org/officeDocument/2006/customXml" ds:itemID="{5CD118C6-AD2C-4A59-8DFC-E6BEBD96B065}">
  <ds:schemaRefs>
    <ds:schemaRef ds:uri="http://schemas.microsoft.com/office/2006/metadata/properties"/>
    <ds:schemaRef ds:uri="http://schemas.microsoft.com/office/infopath/2007/PartnerControls"/>
    <ds:schemaRef ds:uri="dc8dcae3-9de4-432a-929f-66eb922b72e6"/>
    <ds:schemaRef ds:uri="62b86960-8815-472b-ac65-80d5f7b836e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Anleitung+Einstellung</vt:lpstr>
      <vt:lpstr>Aktionsplan</vt:lpstr>
      <vt:lpstr>Maßnahmen</vt:lpstr>
      <vt:lpstr>Bericht</vt:lpstr>
      <vt:lpstr>Analyse</vt:lpstr>
      <vt:lpstr>Werte</vt:lpstr>
      <vt:lpstr>Prämissen</vt:lpstr>
      <vt:lpstr>Hilfswerte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Steffen Hesping</dc:creator>
  <cp:keywords/>
  <dc:description/>
  <cp:lastModifiedBy>Steffen Hesping</cp:lastModifiedBy>
  <cp:revision/>
  <dcterms:created xsi:type="dcterms:W3CDTF">2023-08-14T09:50:36Z</dcterms:created>
  <dcterms:modified xsi:type="dcterms:W3CDTF">2024-10-09T18:58:20Z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0x010100ED3151490B24DB4AB918AAFCA5889AE8</vt:lpwstr>
  </property>
  <property fmtid="{D5CDD505-2E9C-101B-9397-08002B2CF9AE}" pid="3" name="MediaServiceImageTags">
    <vt:lpwstr/>
  </property>
</Properties>
</file>